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5480" windowHeight="96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58" i="1" l="1"/>
  <c r="H58" i="1"/>
  <c r="K44" i="1"/>
  <c r="J44" i="1"/>
  <c r="H44" i="1"/>
  <c r="J17" i="2" l="1"/>
  <c r="H17" i="2"/>
  <c r="K24" i="1" l="1"/>
  <c r="K60" i="1" s="1"/>
  <c r="J24" i="1"/>
  <c r="J60" i="1" s="1"/>
  <c r="H24" i="1"/>
  <c r="H60" i="1" s="1"/>
</calcChain>
</file>

<file path=xl/sharedStrings.xml><?xml version="1.0" encoding="utf-8"?>
<sst xmlns="http://schemas.openxmlformats.org/spreadsheetml/2006/main" count="271" uniqueCount="144">
  <si>
    <t xml:space="preserve">PERMISO Nº </t>
  </si>
  <si>
    <t xml:space="preserve">RESOLUCION FECHA </t>
  </si>
  <si>
    <t>PROPIETARIO</t>
  </si>
  <si>
    <t>DIRECCION</t>
  </si>
  <si>
    <t>ARQUITECTO PROYECTO</t>
  </si>
  <si>
    <t>REVISOR INDEPENDIENTE</t>
  </si>
  <si>
    <t>DESTINO</t>
  </si>
  <si>
    <t>$</t>
  </si>
  <si>
    <t>DESCRIPCION PROYECTO</t>
  </si>
  <si>
    <t>NORMAS ESPECIALES</t>
  </si>
  <si>
    <t>ARQUITECTO REVISOR</t>
  </si>
  <si>
    <t>SUPERFICIE      M²</t>
  </si>
  <si>
    <t xml:space="preserve">P E R M I S O S   D E   E D I F I C A C I O N </t>
  </si>
  <si>
    <t>P E R M I S O S   D E   O B R A   M E N O R</t>
  </si>
  <si>
    <t>SUBTOTAL</t>
  </si>
  <si>
    <t>I.  M u n i c i p a l i d a d   d e   L a   R e i n a   /   D i r e c c i ó n   d e   O b r a s   /   D e p a r t a m e n t o   d e   E d i f i c a c i ó n</t>
  </si>
  <si>
    <t>NINGUNA</t>
  </si>
  <si>
    <t>VIVIENDA</t>
  </si>
  <si>
    <t>S/REV.</t>
  </si>
  <si>
    <t>C. ESPINOSA</t>
  </si>
  <si>
    <t>ALTURA MÁXIMA</t>
  </si>
  <si>
    <t>LGUC., OGUC., Y PRC</t>
  </si>
  <si>
    <t>SUPERFICIE DEL TERRENO</t>
  </si>
  <si>
    <t>SUPERFIECIE DEL TERRENO</t>
  </si>
  <si>
    <t>MODIFICACION</t>
  </si>
  <si>
    <t>N. JOFRE</t>
  </si>
  <si>
    <t>A. MONARDES</t>
  </si>
  <si>
    <t>COMERCIO</t>
  </si>
  <si>
    <t>A. ESPEJO</t>
  </si>
  <si>
    <t>AMPLIACION MENOR</t>
  </si>
  <si>
    <t>AMPLIACION MAYOR</t>
  </si>
  <si>
    <t>LGUC., OGUC Y PRC</t>
  </si>
  <si>
    <t>GONZALO LEYTON SAAVEDRA</t>
  </si>
  <si>
    <t>S/REV</t>
  </si>
  <si>
    <t>PRC., OGUC. Y LGUC</t>
  </si>
  <si>
    <r>
      <rPr>
        <b/>
        <sz val="22"/>
        <color theme="1"/>
        <rFont val="Arial"/>
        <family val="2"/>
      </rPr>
      <t>RESOLUCIONES</t>
    </r>
    <r>
      <rPr>
        <sz val="22"/>
        <color theme="1"/>
        <rFont val="Arial"/>
        <family val="2"/>
      </rPr>
      <t xml:space="preserve"> </t>
    </r>
  </si>
  <si>
    <t>SUPERFCIE TERRENO</t>
  </si>
  <si>
    <t>RESOLUCIÓN</t>
  </si>
  <si>
    <t>DIRECCIÓN</t>
  </si>
  <si>
    <t>DESCRIPCION DEL PROYECTO</t>
  </si>
  <si>
    <t>TERRENOS</t>
  </si>
  <si>
    <t>N°</t>
  </si>
  <si>
    <t>FECHA</t>
  </si>
  <si>
    <t>2491-A</t>
  </si>
  <si>
    <t>LR-2527</t>
  </si>
  <si>
    <t>SOCIEDAD DE INVERSIONES Y SERVICIO INVER S.A.</t>
  </si>
  <si>
    <t xml:space="preserve">CARLOS SILVA VILDOSOLA </t>
  </si>
  <si>
    <t>CATALINA RIVERA</t>
  </si>
  <si>
    <t>FUSION</t>
  </si>
  <si>
    <t>2492-A</t>
  </si>
  <si>
    <t>LR-2528</t>
  </si>
  <si>
    <t>ROBERTO GONZALEZ</t>
  </si>
  <si>
    <t>2493-A</t>
  </si>
  <si>
    <t>LR-2529</t>
  </si>
  <si>
    <t>TOTAL</t>
  </si>
  <si>
    <t>CARLOS LINEROS ECHEVERRIA</t>
  </si>
  <si>
    <t>ARQUITECTO</t>
  </si>
  <si>
    <t>DIRECTOR DE OBRAS</t>
  </si>
  <si>
    <t>OBRA NUEVA</t>
  </si>
  <si>
    <t>SANDRA SABAJ DIMES</t>
  </si>
  <si>
    <t>23 DE FEBRERO 8915 Y 8931</t>
  </si>
  <si>
    <t>RAUL CORREA</t>
  </si>
  <si>
    <t>MARIA KOSLER / JOSE KOSLER</t>
  </si>
  <si>
    <t xml:space="preserve">GUEMES 245 </t>
  </si>
  <si>
    <t>ESTADISTICAS DE PERMISOS, RESOLUCIONES Y OTROS  MES DE SEPTIEMBRE  2019</t>
  </si>
  <si>
    <t>INMBILIARIA Y CONSTRUCTORA DUNAMAR SPA.</t>
  </si>
  <si>
    <t>ONOFRE JARPA 10524-A</t>
  </si>
  <si>
    <t>03/09/2019</t>
  </si>
  <si>
    <t>TANIA CECILIA LABBE TORO</t>
  </si>
  <si>
    <t>MARIA MONVEL 1159-H</t>
  </si>
  <si>
    <t>JUAN CARLOS ORION ARAMAYO BALTRA</t>
  </si>
  <si>
    <t>???</t>
  </si>
  <si>
    <t>M. GARRIDO</t>
  </si>
  <si>
    <t>INGENIERIA Y CONSTRUCCION RICARDO RODRIGUEZ Y CIA LTDA.</t>
  </si>
  <si>
    <t>CARLOS SILVA VILDOSOLA 8668</t>
  </si>
  <si>
    <t>VALENTINA PACHECO</t>
  </si>
  <si>
    <t>9M</t>
  </si>
  <si>
    <t>LEOPOLDO PORRAS SILVA</t>
  </si>
  <si>
    <t>SANTA RITA 1287</t>
  </si>
  <si>
    <t>JOSE MARIA CANDIA</t>
  </si>
  <si>
    <t>JUAN WALDO RUBIO MUÑOZ</t>
  </si>
  <si>
    <t>VIA REGINA 6610</t>
  </si>
  <si>
    <t>MARIA TERESA RUBIO SALINAS</t>
  </si>
  <si>
    <t>PATIO SELF STORAGE SPA</t>
  </si>
  <si>
    <t>JORGE ALESSANDRI 364</t>
  </si>
  <si>
    <t>FRANCISCO VARAS PALMA</t>
  </si>
  <si>
    <t>FRANCISCO BARANDA PONS</t>
  </si>
  <si>
    <t>BODEGA</t>
  </si>
  <si>
    <t>SOCIEDAD CEPEDA Y CIA LTDA.</t>
  </si>
  <si>
    <t>PRINCIPE DE GALES 5921 OF. 702</t>
  </si>
  <si>
    <t>MARCELA FAJARDO ZAMANILLO</t>
  </si>
  <si>
    <t>OFICINA</t>
  </si>
  <si>
    <t>06/09/2019</t>
  </si>
  <si>
    <t>METLIFE SEGUROS DE VIDA S.A.</t>
  </si>
  <si>
    <t>PRINCIPE DE GALES 9140 L-228-232</t>
  </si>
  <si>
    <t>SEBASTIAN DIAZ RAMIREZ / CAROLINA PEREZ MACKENNA</t>
  </si>
  <si>
    <t>COSNTRUCTORA, INMOBILIARIA E INVERSIONES CENTRO SUR LTDA.</t>
  </si>
  <si>
    <t>PRINCIPE DE GALES 8350</t>
  </si>
  <si>
    <t>CRISTIAN PINO RAMOS</t>
  </si>
  <si>
    <t>DANIEL CAMOUSSEIGT P.</t>
  </si>
  <si>
    <t>LEY 19537 COPROP. INMOB. (TIPO A) ART 6.1.8. OGUC (CONJ), VIV. ECON)</t>
  </si>
  <si>
    <t>ARRIENDO Y COMPRAVENTA DE INMUEBLES LOT PARK SPA</t>
  </si>
  <si>
    <t>ECHEÑIQUE 5819 L-1</t>
  </si>
  <si>
    <t>HERNAN SOTOMAYOR FAHRENKROG</t>
  </si>
  <si>
    <t>HERNAN SOTOMAYOR</t>
  </si>
  <si>
    <t>TITO ZAPATA CRUZ PARATA CRUZ</t>
  </si>
  <si>
    <t>MONSEÑOR EDWARDS 1134</t>
  </si>
  <si>
    <t>JUAN ZAPTA ALARCON</t>
  </si>
  <si>
    <t>MAURICIO CHOING CASTILLO</t>
  </si>
  <si>
    <t>PRINCIPE DE GALES 5921 OF. 1206</t>
  </si>
  <si>
    <t>JUAN FUENTES ARANGYUIZ</t>
  </si>
  <si>
    <t>CENTROS COMERCIALES VECINALES ARAUCO EXPRESS S.A.</t>
  </si>
  <si>
    <t>CARLOS OSSANDON BARROS 1188 L-7</t>
  </si>
  <si>
    <t>JORGE FRANCO</t>
  </si>
  <si>
    <t>MARCELO VARGAS LEIVA</t>
  </si>
  <si>
    <t>PASJE PRIVADO LA CAÑADA 7087-H</t>
  </si>
  <si>
    <t>ALVARO RENCORET OLIVA</t>
  </si>
  <si>
    <t>ART. 2.6.1. OGUC PAREO SIMULTANEO CON LA CAÑADA 7087-I LGUC, OGUC Y PRC</t>
  </si>
  <si>
    <t>FELIPE SANCHEZ / MARCELA BUSTAMENTE</t>
  </si>
  <si>
    <t>PASJE PRIVADO LA CAÑADA 7087-I</t>
  </si>
  <si>
    <t>ART. 2.6.1. OGUC PAREO SIMULTANEO CON LA CAÑADA 7087-H LGUC, OGUC Y PRC</t>
  </si>
  <si>
    <t>2494-A</t>
  </si>
  <si>
    <t>LR 2530</t>
  </si>
  <si>
    <t>INVERSIONES ACTUAL RAICES SPA</t>
  </si>
  <si>
    <t>ARRIETA CAÑAS 5747, 5737, 5723 Y EGAÑA 410, 428, 436, 440</t>
  </si>
  <si>
    <t>PABLO GELLONA RAMIREZ</t>
  </si>
  <si>
    <t>FUSION 7 SITIOS</t>
  </si>
  <si>
    <t>2495-A</t>
  </si>
  <si>
    <t>LR 2531</t>
  </si>
  <si>
    <t>INMOBILIALRIA NUVUS S.A.</t>
  </si>
  <si>
    <t>AV. EGAÑA 354 7 ARRIETA CAÑAS 5738</t>
  </si>
  <si>
    <t>FELIPE GOBANTES</t>
  </si>
  <si>
    <t>MARIA BONILLA FERRUFINO</t>
  </si>
  <si>
    <t>PRINCIPE DE GALES 7102</t>
  </si>
  <si>
    <t>CARLOS BAUER SOTOMAYOR</t>
  </si>
  <si>
    <t>PATRICIA FIERRO ROMERO / LUZ ESPINOZA ORTEGA</t>
  </si>
  <si>
    <t>GUEMES 143</t>
  </si>
  <si>
    <t>ALEJANDRO ALGUILETA</t>
  </si>
  <si>
    <t>RAMPA</t>
  </si>
  <si>
    <t>MARIA FERNANDEZ / GERMAN REMMELE</t>
  </si>
  <si>
    <t>LOS CORCOLENES 7049</t>
  </si>
  <si>
    <t>ESTEBAN RAVANAL C.</t>
  </si>
  <si>
    <t>CLE/MGA/mpa.</t>
  </si>
  <si>
    <t>LA REINA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</si>
</sst>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$&quot;* #,##0_ ;_ &quot;$&quot;* \-#,##0_ ;_ &quot;$&quot;* &quot;-&quot;_ ;_ @_ "/>
    <numFmt numFmtId="164" formatCode="&quot;$&quot;\ #,##0"/>
    <numFmt numFmtId="165" formatCode="#,##0.000"/>
    <numFmt numFmtId="166" formatCode="#,##0.0"/>
    <numFmt numFmtId="167" formatCode="0.0"/>
  </numFmts>
  <fonts count="28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b/>
      <sz val="28"/>
      <color theme="0"/>
      <name val="Arial"/>
      <family val="2"/>
    </font>
    <font>
      <b/>
      <sz val="28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22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ntique Olive"/>
      <family val="2"/>
    </font>
    <font>
      <sz val="9"/>
      <color theme="1"/>
      <name val="Arial"/>
      <family val="2"/>
    </font>
    <font>
      <b/>
      <sz val="18"/>
      <color theme="1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6" fillId="0" borderId="0" applyFont="0" applyFill="0" applyBorder="0" applyAlignment="0" applyProtection="0"/>
  </cellStyleXfs>
  <cellXfs count="214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0" xfId="0" applyFont="1" applyFill="1"/>
    <xf numFmtId="0" fontId="6" fillId="0" borderId="12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quotePrefix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right" vertical="center"/>
    </xf>
    <xf numFmtId="4" fontId="1" fillId="0" borderId="12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11" xfId="0" applyBorder="1"/>
    <xf numFmtId="0" fontId="0" fillId="4" borderId="8" xfId="0" applyFill="1" applyBorder="1"/>
    <xf numFmtId="0" fontId="0" fillId="4" borderId="11" xfId="0" applyFill="1" applyBorder="1"/>
    <xf numFmtId="0" fontId="7" fillId="0" borderId="12" xfId="0" applyFont="1" applyBorder="1" applyAlignment="1">
      <alignment horizontal="center"/>
    </xf>
    <xf numFmtId="0" fontId="7" fillId="0" borderId="0" xfId="0" applyFont="1" applyBorder="1"/>
    <xf numFmtId="14" fontId="1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right" vertical="center"/>
    </xf>
    <xf numFmtId="0" fontId="3" fillId="3" borderId="0" xfId="0" applyFont="1" applyFill="1" applyBorder="1"/>
    <xf numFmtId="49" fontId="2" fillId="0" borderId="12" xfId="0" applyNumberFormat="1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3" borderId="0" xfId="0" applyFont="1" applyFill="1" applyBorder="1"/>
    <xf numFmtId="0" fontId="8" fillId="3" borderId="0" xfId="0" applyFont="1" applyFill="1" applyBorder="1" applyAlignment="1">
      <alignment horizontal="center"/>
    </xf>
    <xf numFmtId="14" fontId="1" fillId="0" borderId="12" xfId="0" applyNumberFormat="1" applyFont="1" applyFill="1" applyBorder="1" applyAlignment="1">
      <alignment horizontal="center" vertical="center" wrapText="1"/>
    </xf>
    <xf numFmtId="0" fontId="1" fillId="0" borderId="12" xfId="0" quotePrefix="1" applyFont="1" applyFill="1" applyBorder="1" applyAlignment="1">
      <alignment horizontal="center" vertical="center" wrapText="1"/>
    </xf>
    <xf numFmtId="0" fontId="7" fillId="0" borderId="0" xfId="0" applyFont="1" applyFill="1" applyBorder="1"/>
    <xf numFmtId="2" fontId="2" fillId="0" borderId="12" xfId="0" applyNumberFormat="1" applyFont="1" applyFill="1" applyBorder="1" applyAlignment="1">
      <alignment horizontal="right" vertical="center"/>
    </xf>
    <xf numFmtId="4" fontId="12" fillId="3" borderId="0" xfId="0" applyNumberFormat="1" applyFont="1" applyFill="1" applyBorder="1" applyAlignment="1">
      <alignment horizontal="right"/>
    </xf>
    <xf numFmtId="0" fontId="0" fillId="0" borderId="0" xfId="0"/>
    <xf numFmtId="0" fontId="14" fillId="0" borderId="0" xfId="0" applyFont="1"/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42" fontId="1" fillId="0" borderId="12" xfId="1" applyFont="1" applyBorder="1" applyAlignment="1">
      <alignment horizontal="right" vertical="center"/>
    </xf>
    <xf numFmtId="42" fontId="1" fillId="0" borderId="12" xfId="1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center"/>
    </xf>
    <xf numFmtId="42" fontId="12" fillId="2" borderId="12" xfId="1" applyFont="1" applyFill="1" applyBorder="1" applyAlignment="1">
      <alignment horizontal="right"/>
    </xf>
    <xf numFmtId="0" fontId="3" fillId="2" borderId="12" xfId="0" applyFont="1" applyFill="1" applyBorder="1"/>
    <xf numFmtId="4" fontId="12" fillId="2" borderId="12" xfId="0" applyNumberFormat="1" applyFont="1" applyFill="1" applyBorder="1" applyAlignment="1">
      <alignment horizontal="right"/>
    </xf>
    <xf numFmtId="42" fontId="12" fillId="3" borderId="0" xfId="1" applyFont="1" applyFill="1" applyBorder="1" applyAlignment="1">
      <alignment horizontal="right"/>
    </xf>
    <xf numFmtId="2" fontId="7" fillId="0" borderId="12" xfId="0" applyNumberFormat="1" applyFont="1" applyFill="1" applyBorder="1" applyAlignment="1">
      <alignment horizontal="center" vertical="center"/>
    </xf>
    <xf numFmtId="0" fontId="18" fillId="5" borderId="18" xfId="0" applyFont="1" applyFill="1" applyBorder="1"/>
    <xf numFmtId="0" fontId="3" fillId="5" borderId="19" xfId="0" applyFont="1" applyFill="1" applyBorder="1"/>
    <xf numFmtId="0" fontId="8" fillId="5" borderId="19" xfId="0" applyFont="1" applyFill="1" applyBorder="1" applyAlignment="1">
      <alignment horizontal="center"/>
    </xf>
    <xf numFmtId="3" fontId="5" fillId="5" borderId="19" xfId="0" applyNumberFormat="1" applyFont="1" applyFill="1" applyBorder="1" applyAlignment="1">
      <alignment horizontal="right"/>
    </xf>
    <xf numFmtId="4" fontId="5" fillId="5" borderId="19" xfId="0" applyNumberFormat="1" applyFont="1" applyFill="1" applyBorder="1" applyAlignment="1">
      <alignment horizontal="right"/>
    </xf>
    <xf numFmtId="0" fontId="3" fillId="5" borderId="20" xfId="0" applyFont="1" applyFill="1" applyBorder="1"/>
    <xf numFmtId="0" fontId="19" fillId="0" borderId="0" xfId="0" applyFont="1" applyBorder="1" applyAlignment="1">
      <alignment vertical="center" wrapText="1"/>
    </xf>
    <xf numFmtId="0" fontId="21" fillId="0" borderId="0" xfId="0" applyFont="1"/>
    <xf numFmtId="0" fontId="22" fillId="0" borderId="0" xfId="0" applyFont="1"/>
    <xf numFmtId="0" fontId="23" fillId="2" borderId="21" xfId="0" applyFont="1" applyFill="1" applyBorder="1"/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0" xfId="0" applyFont="1" applyBorder="1"/>
    <xf numFmtId="0" fontId="2" fillId="0" borderId="36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42" fontId="1" fillId="0" borderId="0" xfId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42" fontId="1" fillId="0" borderId="0" xfId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/>
    </xf>
    <xf numFmtId="0" fontId="0" fillId="3" borderId="0" xfId="0" applyFill="1"/>
    <xf numFmtId="0" fontId="20" fillId="0" borderId="0" xfId="0" applyFont="1"/>
    <xf numFmtId="0" fontId="8" fillId="0" borderId="0" xfId="0" applyFont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165" fontId="12" fillId="2" borderId="22" xfId="0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2" xfId="0" applyFont="1" applyBorder="1"/>
    <xf numFmtId="0" fontId="25" fillId="0" borderId="12" xfId="0" applyFont="1" applyBorder="1" applyAlignment="1">
      <alignment horizont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vertical="top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vertical="top" wrapText="1"/>
    </xf>
    <xf numFmtId="0" fontId="17" fillId="3" borderId="34" xfId="0" applyFont="1" applyFill="1" applyBorder="1" applyAlignment="1">
      <alignment vertical="top" wrapText="1"/>
    </xf>
    <xf numFmtId="0" fontId="17" fillId="0" borderId="0" xfId="0" applyFont="1" applyBorder="1" applyAlignment="1">
      <alignment vertical="center" wrapText="1"/>
    </xf>
    <xf numFmtId="42" fontId="12" fillId="2" borderId="40" xfId="0" applyNumberFormat="1" applyFont="1" applyFill="1" applyBorder="1" applyAlignment="1">
      <alignment horizontal="center"/>
    </xf>
    <xf numFmtId="166" fontId="1" fillId="0" borderId="12" xfId="0" applyNumberFormat="1" applyFont="1" applyFill="1" applyBorder="1" applyAlignment="1">
      <alignment horizontal="right" vertical="center"/>
    </xf>
    <xf numFmtId="166" fontId="1" fillId="0" borderId="12" xfId="0" applyNumberFormat="1" applyFont="1" applyBorder="1" applyAlignment="1">
      <alignment horizontal="right" vertical="center"/>
    </xf>
    <xf numFmtId="167" fontId="1" fillId="0" borderId="12" xfId="0" applyNumberFormat="1" applyFont="1" applyFill="1" applyBorder="1" applyAlignment="1">
      <alignment horizontal="right" vertical="center"/>
    </xf>
    <xf numFmtId="0" fontId="3" fillId="5" borderId="42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2" fontId="1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0" fontId="8" fillId="2" borderId="12" xfId="0" applyFont="1" applyFill="1" applyBorder="1"/>
    <xf numFmtId="42" fontId="12" fillId="2" borderId="12" xfId="0" applyNumberFormat="1" applyFont="1" applyFill="1" applyBorder="1" applyAlignment="1">
      <alignment horizontal="center"/>
    </xf>
    <xf numFmtId="0" fontId="23" fillId="2" borderId="12" xfId="0" applyFont="1" applyFill="1" applyBorder="1"/>
    <xf numFmtId="2" fontId="12" fillId="2" borderId="12" xfId="0" applyNumberFormat="1" applyFont="1" applyFill="1" applyBorder="1" applyAlignment="1">
      <alignment horizontal="right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2" borderId="5" xfId="0" applyFont="1" applyFill="1" applyBorder="1" applyAlignment="1"/>
    <xf numFmtId="0" fontId="11" fillId="2" borderId="6" xfId="0" applyFont="1" applyFill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13" xfId="0" applyFont="1" applyFill="1" applyBorder="1" applyAlignment="1"/>
    <xf numFmtId="0" fontId="11" fillId="2" borderId="14" xfId="0" applyFont="1" applyFill="1" applyBorder="1" applyAlignment="1"/>
    <xf numFmtId="0" fontId="9" fillId="4" borderId="4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14" fontId="17" fillId="0" borderId="3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3" borderId="23" xfId="0" applyFont="1" applyFill="1" applyBorder="1" applyAlignment="1">
      <alignment vertical="center" wrapText="1"/>
    </xf>
    <xf numFmtId="0" fontId="17" fillId="3" borderId="24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vertical="top" wrapText="1"/>
    </xf>
    <xf numFmtId="0" fontId="17" fillId="3" borderId="11" xfId="0" applyFont="1" applyFill="1" applyBorder="1" applyAlignment="1">
      <alignment vertical="top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38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right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35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2" fontId="1" fillId="0" borderId="26" xfId="0" applyNumberFormat="1" applyFont="1" applyFill="1" applyBorder="1" applyAlignment="1">
      <alignment horizontal="left" vertical="center" wrapText="1"/>
    </xf>
    <xf numFmtId="42" fontId="1" fillId="0" borderId="35" xfId="0" applyNumberFormat="1" applyFont="1" applyFill="1" applyBorder="1" applyAlignment="1">
      <alignment horizontal="left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42" fontId="12" fillId="2" borderId="37" xfId="0" applyNumberFormat="1" applyFont="1" applyFill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right"/>
    </xf>
    <xf numFmtId="0" fontId="12" fillId="2" borderId="3" xfId="0" applyFont="1" applyFill="1" applyBorder="1" applyAlignment="1">
      <alignment horizontal="right"/>
    </xf>
    <xf numFmtId="4" fontId="24" fillId="2" borderId="1" xfId="0" applyNumberFormat="1" applyFont="1" applyFill="1" applyBorder="1" applyAlignment="1">
      <alignment horizontal="right"/>
    </xf>
    <xf numFmtId="0" fontId="24" fillId="2" borderId="3" xfId="0" applyFont="1" applyFill="1" applyBorder="1" applyAlignment="1">
      <alignment horizontal="right"/>
    </xf>
    <xf numFmtId="0" fontId="0" fillId="2" borderId="41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42" fontId="1" fillId="0" borderId="12" xfId="0" applyNumberFormat="1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8" fillId="2" borderId="15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left"/>
    </xf>
    <xf numFmtId="14" fontId="25" fillId="0" borderId="12" xfId="0" applyNumberFormat="1" applyFont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center" wrapText="1"/>
    </xf>
    <xf numFmtId="0" fontId="25" fillId="0" borderId="35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42" fontId="6" fillId="0" borderId="26" xfId="0" applyNumberFormat="1" applyFont="1" applyFill="1" applyBorder="1" applyAlignment="1">
      <alignment horizontal="left" vertical="center" wrapText="1"/>
    </xf>
    <xf numFmtId="42" fontId="6" fillId="0" borderId="35" xfId="0" applyNumberFormat="1" applyFont="1" applyFill="1" applyBorder="1" applyAlignment="1">
      <alignment horizontal="left" vertical="center" wrapText="1"/>
    </xf>
    <xf numFmtId="164" fontId="25" fillId="0" borderId="12" xfId="0" applyNumberFormat="1" applyFont="1" applyBorder="1" applyAlignment="1">
      <alignment horizontal="center" vertical="center" wrapText="1"/>
    </xf>
    <xf numFmtId="165" fontId="25" fillId="0" borderId="12" xfId="0" applyNumberFormat="1" applyFont="1" applyBorder="1" applyAlignment="1">
      <alignment horizontal="right" vertical="center" wrapText="1"/>
    </xf>
    <xf numFmtId="4" fontId="25" fillId="0" borderId="26" xfId="0" applyNumberFormat="1" applyFont="1" applyBorder="1" applyAlignment="1">
      <alignment horizontal="center" vertical="center" wrapText="1"/>
    </xf>
    <xf numFmtId="4" fontId="25" fillId="0" borderId="35" xfId="0" applyNumberFormat="1" applyFont="1" applyBorder="1" applyAlignment="1">
      <alignment horizontal="center" vertical="center" wrapText="1"/>
    </xf>
    <xf numFmtId="4" fontId="25" fillId="0" borderId="12" xfId="0" applyNumberFormat="1" applyFont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/>
    </xf>
    <xf numFmtId="0" fontId="26" fillId="2" borderId="20" xfId="0" applyFont="1" applyFill="1" applyBorder="1" applyAlignment="1">
      <alignment horizontal="center"/>
    </xf>
    <xf numFmtId="42" fontId="6" fillId="0" borderId="12" xfId="0" applyNumberFormat="1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482601</xdr:colOff>
      <xdr:row>7</xdr:row>
      <xdr:rowOff>25400</xdr:rowOff>
    </xdr:from>
    <xdr:to>
      <xdr:col>2</xdr:col>
      <xdr:colOff>1537607</xdr:colOff>
      <xdr:row>11</xdr:row>
      <xdr:rowOff>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1" y="368300"/>
          <a:ext cx="2693306" cy="749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tabSelected="1" topLeftCell="A42" zoomScale="75" zoomScaleNormal="75" zoomScaleSheetLayoutView="100" zoomScalePageLayoutView="50" workbookViewId="0">
      <pane xSplit="25185" topLeftCell="L1"/>
      <selection activeCell="A70" sqref="A70:B70"/>
      <selection pane="topRight" activeCell="L75" sqref="L75"/>
    </sheetView>
  </sheetViews>
  <sheetFormatPr baseColWidth="10" defaultRowHeight="15"/>
  <cols>
    <col min="1" max="1" width="11" customWidth="1"/>
    <col min="2" max="2" width="13.42578125" customWidth="1"/>
    <col min="3" max="3" width="44.42578125" customWidth="1"/>
    <col min="4" max="4" width="45.42578125" customWidth="1"/>
    <col min="5" max="5" width="43.7109375" customWidth="1"/>
    <col min="6" max="6" width="30.28515625" customWidth="1"/>
    <col min="7" max="7" width="23" customWidth="1"/>
    <col min="8" max="8" width="23.7109375" customWidth="1"/>
    <col min="9" max="9" width="37.28515625" customWidth="1"/>
    <col min="10" max="10" width="18.42578125" customWidth="1"/>
    <col min="11" max="11" width="20.7109375" customWidth="1"/>
    <col min="12" max="12" width="29.85546875" customWidth="1"/>
    <col min="13" max="13" width="20" customWidth="1"/>
  </cols>
  <sheetData>
    <row r="1" spans="1:14" ht="4.5" customHeight="1" thickBot="1"/>
    <row r="2" spans="1:14" ht="3" hidden="1" customHeight="1" thickBot="1"/>
    <row r="3" spans="1:14" ht="15.75" hidden="1" thickBot="1"/>
    <row r="4" spans="1:14" ht="15.75" hidden="1" thickBot="1"/>
    <row r="5" spans="1:14" ht="15.75" hidden="1" thickBot="1"/>
    <row r="6" spans="1:14" ht="10.5" customHeight="1">
      <c r="A6" s="143" t="s">
        <v>15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6"/>
    </row>
    <row r="7" spans="1:14" ht="10.5" customHeight="1" thickBot="1">
      <c r="A7" s="145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7"/>
    </row>
    <row r="8" spans="1:14">
      <c r="A8" s="153" t="s">
        <v>64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8"/>
    </row>
    <row r="9" spans="1:14">
      <c r="A9" s="155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8"/>
    </row>
    <row r="10" spans="1:14">
      <c r="A10" s="155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8"/>
    </row>
    <row r="11" spans="1:14" ht="15.75" thickBot="1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9"/>
    </row>
    <row r="12" spans="1:14">
      <c r="A12" s="147" t="s">
        <v>12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36"/>
    </row>
    <row r="13" spans="1:14" ht="15.75" thickBot="1">
      <c r="A13" s="149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37"/>
    </row>
    <row r="14" spans="1:14">
      <c r="A14" s="130" t="s">
        <v>0</v>
      </c>
      <c r="B14" s="130" t="s">
        <v>1</v>
      </c>
      <c r="C14" s="158" t="s">
        <v>2</v>
      </c>
      <c r="D14" s="130" t="s">
        <v>3</v>
      </c>
      <c r="E14" s="130" t="s">
        <v>4</v>
      </c>
      <c r="F14" s="130" t="s">
        <v>5</v>
      </c>
      <c r="G14" s="130" t="s">
        <v>6</v>
      </c>
      <c r="H14" s="130" t="s">
        <v>7</v>
      </c>
      <c r="I14" s="130" t="s">
        <v>8</v>
      </c>
      <c r="J14" s="130" t="s">
        <v>11</v>
      </c>
      <c r="K14" s="129" t="s">
        <v>22</v>
      </c>
      <c r="L14" s="130" t="s">
        <v>9</v>
      </c>
      <c r="M14" s="130" t="s">
        <v>10</v>
      </c>
      <c r="N14" s="129" t="s">
        <v>20</v>
      </c>
    </row>
    <row r="15" spans="1:14">
      <c r="A15" s="130"/>
      <c r="B15" s="130"/>
      <c r="C15" s="158"/>
      <c r="D15" s="130"/>
      <c r="E15" s="130"/>
      <c r="F15" s="132"/>
      <c r="G15" s="132"/>
      <c r="H15" s="132"/>
      <c r="I15" s="132"/>
      <c r="J15" s="132"/>
      <c r="K15" s="130"/>
      <c r="L15" s="132"/>
      <c r="M15" s="132"/>
      <c r="N15" s="130"/>
    </row>
    <row r="16" spans="1:14" ht="15.75" thickBot="1">
      <c r="A16" s="131"/>
      <c r="B16" s="131"/>
      <c r="C16" s="159"/>
      <c r="D16" s="131"/>
      <c r="E16" s="131"/>
      <c r="F16" s="133"/>
      <c r="G16" s="133"/>
      <c r="H16" s="133"/>
      <c r="I16" s="133"/>
      <c r="J16" s="133"/>
      <c r="K16" s="131"/>
      <c r="L16" s="133"/>
      <c r="M16" s="133"/>
      <c r="N16" s="131"/>
    </row>
    <row r="17" spans="1:14" s="2" customFormat="1" ht="30">
      <c r="A17" s="31">
        <v>14274</v>
      </c>
      <c r="B17" s="42" t="s">
        <v>67</v>
      </c>
      <c r="C17" s="6" t="s">
        <v>68</v>
      </c>
      <c r="D17" s="46" t="s">
        <v>69</v>
      </c>
      <c r="E17" s="6" t="s">
        <v>70</v>
      </c>
      <c r="F17" s="8" t="s">
        <v>18</v>
      </c>
      <c r="G17" s="10" t="s">
        <v>17</v>
      </c>
      <c r="H17" s="47">
        <v>1117045</v>
      </c>
      <c r="I17" s="10" t="s">
        <v>30</v>
      </c>
      <c r="J17" s="12">
        <v>145.44999999999999</v>
      </c>
      <c r="K17" s="116">
        <v>864</v>
      </c>
      <c r="L17" s="4" t="s">
        <v>16</v>
      </c>
      <c r="M17" s="8" t="s">
        <v>72</v>
      </c>
      <c r="N17" s="20" t="s">
        <v>76</v>
      </c>
    </row>
    <row r="18" spans="1:14" s="3" customFormat="1" ht="30">
      <c r="A18" s="31">
        <v>14275</v>
      </c>
      <c r="B18" s="35">
        <v>43711</v>
      </c>
      <c r="C18" s="14" t="s">
        <v>73</v>
      </c>
      <c r="D18" s="14" t="s">
        <v>74</v>
      </c>
      <c r="E18" s="43" t="s">
        <v>75</v>
      </c>
      <c r="F18" s="15" t="s">
        <v>18</v>
      </c>
      <c r="G18" s="15" t="s">
        <v>17</v>
      </c>
      <c r="H18" s="48">
        <v>330879</v>
      </c>
      <c r="I18" s="10" t="s">
        <v>30</v>
      </c>
      <c r="J18" s="13">
        <v>100.11</v>
      </c>
      <c r="K18" s="13">
        <v>1743.1</v>
      </c>
      <c r="L18" s="4" t="s">
        <v>21</v>
      </c>
      <c r="M18" s="9" t="s">
        <v>28</v>
      </c>
      <c r="N18" s="54" t="s">
        <v>76</v>
      </c>
    </row>
    <row r="19" spans="1:14" s="3" customFormat="1">
      <c r="A19" s="5">
        <v>14276</v>
      </c>
      <c r="B19" s="22">
        <v>43711</v>
      </c>
      <c r="C19" s="14" t="s">
        <v>80</v>
      </c>
      <c r="D19" s="14" t="s">
        <v>81</v>
      </c>
      <c r="E19" s="14" t="s">
        <v>82</v>
      </c>
      <c r="F19" s="9" t="s">
        <v>18</v>
      </c>
      <c r="G19" s="96" t="s">
        <v>17</v>
      </c>
      <c r="H19" s="48">
        <v>284797</v>
      </c>
      <c r="I19" s="10" t="s">
        <v>30</v>
      </c>
      <c r="J19" s="13">
        <v>103.95</v>
      </c>
      <c r="K19" s="13">
        <v>641</v>
      </c>
      <c r="L19" s="4" t="s">
        <v>34</v>
      </c>
      <c r="M19" s="8" t="s">
        <v>28</v>
      </c>
      <c r="N19" s="24">
        <v>6.5</v>
      </c>
    </row>
    <row r="20" spans="1:14" s="2" customFormat="1" ht="30">
      <c r="A20" s="5">
        <v>14277</v>
      </c>
      <c r="B20" s="22">
        <v>43713</v>
      </c>
      <c r="C20" s="6" t="s">
        <v>83</v>
      </c>
      <c r="D20" s="6" t="s">
        <v>84</v>
      </c>
      <c r="E20" s="7" t="s">
        <v>85</v>
      </c>
      <c r="F20" s="15" t="s">
        <v>86</v>
      </c>
      <c r="G20" s="15" t="s">
        <v>87</v>
      </c>
      <c r="H20" s="48">
        <v>10609919</v>
      </c>
      <c r="I20" s="10" t="s">
        <v>30</v>
      </c>
      <c r="J20" s="13">
        <v>5769</v>
      </c>
      <c r="K20" s="115">
        <v>5500</v>
      </c>
      <c r="L20" s="4" t="s">
        <v>16</v>
      </c>
      <c r="M20" s="9" t="s">
        <v>19</v>
      </c>
      <c r="N20" s="45">
        <v>9.67</v>
      </c>
    </row>
    <row r="21" spans="1:14" s="2" customFormat="1" ht="30">
      <c r="A21" s="5">
        <v>14278</v>
      </c>
      <c r="B21" s="22">
        <v>43714</v>
      </c>
      <c r="C21" s="6" t="s">
        <v>65</v>
      </c>
      <c r="D21" s="14" t="s">
        <v>66</v>
      </c>
      <c r="E21" s="14" t="s">
        <v>32</v>
      </c>
      <c r="F21" s="8" t="s">
        <v>18</v>
      </c>
      <c r="G21" s="10" t="s">
        <v>17</v>
      </c>
      <c r="H21" s="47">
        <v>535181</v>
      </c>
      <c r="I21" s="10" t="s">
        <v>30</v>
      </c>
      <c r="J21" s="13">
        <v>176.32</v>
      </c>
      <c r="K21" s="117">
        <v>3732.2</v>
      </c>
      <c r="L21" s="4" t="s">
        <v>34</v>
      </c>
      <c r="M21" s="8" t="s">
        <v>26</v>
      </c>
      <c r="N21" s="23" t="s">
        <v>76</v>
      </c>
    </row>
    <row r="22" spans="1:14" s="2" customFormat="1" ht="36">
      <c r="A22" s="5">
        <v>14279</v>
      </c>
      <c r="B22" s="22">
        <v>43725</v>
      </c>
      <c r="C22" s="6" t="s">
        <v>96</v>
      </c>
      <c r="D22" s="6" t="s">
        <v>97</v>
      </c>
      <c r="E22" s="6" t="s">
        <v>98</v>
      </c>
      <c r="F22" s="10" t="s">
        <v>99</v>
      </c>
      <c r="G22" s="10" t="s">
        <v>17</v>
      </c>
      <c r="H22" s="47">
        <v>1770025</v>
      </c>
      <c r="I22" s="10" t="s">
        <v>58</v>
      </c>
      <c r="J22" s="12">
        <v>977.61</v>
      </c>
      <c r="K22" s="116">
        <v>2552.02</v>
      </c>
      <c r="L22" s="4" t="s">
        <v>100</v>
      </c>
      <c r="M22" s="8" t="s">
        <v>19</v>
      </c>
      <c r="N22" s="23">
        <v>6.12</v>
      </c>
    </row>
    <row r="23" spans="1:14" s="2" customFormat="1">
      <c r="A23" s="74"/>
      <c r="B23" s="75"/>
      <c r="C23" s="76"/>
      <c r="D23" s="76"/>
      <c r="E23" s="76"/>
      <c r="F23" s="77"/>
      <c r="G23" s="78"/>
      <c r="H23" s="79"/>
      <c r="I23" s="80"/>
      <c r="J23" s="81"/>
      <c r="K23" s="81"/>
      <c r="L23" s="82"/>
      <c r="M23" s="80"/>
      <c r="N23" s="83"/>
    </row>
    <row r="24" spans="1:14" ht="26.25">
      <c r="A24" s="1"/>
      <c r="B24" s="1"/>
      <c r="C24" s="1"/>
      <c r="D24" s="1"/>
      <c r="E24" s="1"/>
      <c r="F24" s="1"/>
      <c r="G24" s="49" t="s">
        <v>14</v>
      </c>
      <c r="H24" s="50">
        <f>SUM(H17:H22)</f>
        <v>14647846</v>
      </c>
      <c r="I24" s="51"/>
      <c r="J24" s="52">
        <f>SUM(J17:J22)</f>
        <v>7272.44</v>
      </c>
      <c r="K24" s="52">
        <f>SUM(K17:K22)</f>
        <v>15032.32</v>
      </c>
      <c r="L24" s="1"/>
      <c r="M24" s="1"/>
    </row>
    <row r="25" spans="1:14" ht="11.25" customHeight="1" thickBot="1">
      <c r="A25" s="1"/>
      <c r="B25" s="1"/>
      <c r="C25" s="1"/>
      <c r="D25" s="1"/>
      <c r="E25" s="1"/>
      <c r="F25" s="1"/>
      <c r="G25" s="28"/>
      <c r="H25" s="29"/>
      <c r="I25" s="26"/>
      <c r="J25" s="30"/>
      <c r="K25" s="30"/>
      <c r="L25" s="1"/>
      <c r="M25" s="1"/>
    </row>
    <row r="26" spans="1:14">
      <c r="A26" s="147" t="s">
        <v>13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51"/>
      <c r="N26" s="138"/>
    </row>
    <row r="27" spans="1:14" ht="15.75" thickBot="1">
      <c r="A27" s="149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2"/>
      <c r="N27" s="138"/>
    </row>
    <row r="28" spans="1:14">
      <c r="A28" s="130" t="s">
        <v>0</v>
      </c>
      <c r="B28" s="134" t="s">
        <v>1</v>
      </c>
      <c r="C28" s="130" t="s">
        <v>2</v>
      </c>
      <c r="D28" s="130" t="s">
        <v>3</v>
      </c>
      <c r="E28" s="130" t="s">
        <v>4</v>
      </c>
      <c r="F28" s="130" t="s">
        <v>5</v>
      </c>
      <c r="G28" s="130" t="s">
        <v>6</v>
      </c>
      <c r="H28" s="130" t="s">
        <v>7</v>
      </c>
      <c r="I28" s="130" t="s">
        <v>8</v>
      </c>
      <c r="J28" s="130" t="s">
        <v>11</v>
      </c>
      <c r="K28" s="129" t="s">
        <v>23</v>
      </c>
      <c r="L28" s="130" t="s">
        <v>9</v>
      </c>
      <c r="M28" s="140" t="s">
        <v>10</v>
      </c>
      <c r="N28" s="139"/>
    </row>
    <row r="29" spans="1:14">
      <c r="A29" s="130"/>
      <c r="B29" s="134"/>
      <c r="C29" s="130"/>
      <c r="D29" s="130"/>
      <c r="E29" s="130"/>
      <c r="F29" s="132"/>
      <c r="G29" s="132"/>
      <c r="H29" s="132"/>
      <c r="I29" s="132"/>
      <c r="J29" s="132"/>
      <c r="K29" s="130"/>
      <c r="L29" s="132"/>
      <c r="M29" s="141"/>
      <c r="N29" s="139"/>
    </row>
    <row r="30" spans="1:14" ht="15.75" thickBot="1">
      <c r="A30" s="131"/>
      <c r="B30" s="135"/>
      <c r="C30" s="131"/>
      <c r="D30" s="131"/>
      <c r="E30" s="131"/>
      <c r="F30" s="133"/>
      <c r="G30" s="133"/>
      <c r="H30" s="133"/>
      <c r="I30" s="133"/>
      <c r="J30" s="133"/>
      <c r="K30" s="131"/>
      <c r="L30" s="133"/>
      <c r="M30" s="142"/>
      <c r="N30" s="139"/>
    </row>
    <row r="31" spans="1:14" s="2" customFormat="1" ht="30">
      <c r="A31" s="5">
        <v>108</v>
      </c>
      <c r="B31" s="27" t="s">
        <v>92</v>
      </c>
      <c r="C31" s="6" t="s">
        <v>93</v>
      </c>
      <c r="D31" s="6" t="s">
        <v>94</v>
      </c>
      <c r="E31" s="6" t="s">
        <v>95</v>
      </c>
      <c r="F31" s="8" t="s">
        <v>18</v>
      </c>
      <c r="G31" s="11" t="s">
        <v>27</v>
      </c>
      <c r="H31" s="47">
        <v>57470</v>
      </c>
      <c r="I31" s="10" t="s">
        <v>24</v>
      </c>
      <c r="J31" s="12">
        <v>0</v>
      </c>
      <c r="K31" s="25">
        <v>21911.37</v>
      </c>
      <c r="L31" s="4" t="s">
        <v>21</v>
      </c>
      <c r="M31" s="8" t="s">
        <v>25</v>
      </c>
      <c r="N31" s="21"/>
    </row>
    <row r="32" spans="1:14" s="2" customFormat="1">
      <c r="A32" s="5">
        <v>109</v>
      </c>
      <c r="B32" s="22">
        <v>43713</v>
      </c>
      <c r="C32" s="6" t="s">
        <v>77</v>
      </c>
      <c r="D32" s="6" t="s">
        <v>78</v>
      </c>
      <c r="E32" s="6" t="s">
        <v>79</v>
      </c>
      <c r="F32" s="8" t="s">
        <v>18</v>
      </c>
      <c r="G32" s="10" t="s">
        <v>17</v>
      </c>
      <c r="H32" s="47">
        <v>842227</v>
      </c>
      <c r="I32" s="10" t="s">
        <v>29</v>
      </c>
      <c r="J32" s="12">
        <v>98.11</v>
      </c>
      <c r="K32" s="25">
        <v>237.5</v>
      </c>
      <c r="L32" s="4" t="s">
        <v>21</v>
      </c>
      <c r="M32" s="8" t="s">
        <v>28</v>
      </c>
      <c r="N32" s="21"/>
    </row>
    <row r="33" spans="1:14" s="3" customFormat="1">
      <c r="A33" s="31">
        <v>110</v>
      </c>
      <c r="B33" s="35">
        <v>43718</v>
      </c>
      <c r="C33" s="6" t="s">
        <v>88</v>
      </c>
      <c r="D33" s="14" t="s">
        <v>89</v>
      </c>
      <c r="E33" s="7" t="s">
        <v>90</v>
      </c>
      <c r="F33" s="9" t="s">
        <v>18</v>
      </c>
      <c r="G33" s="36" t="s">
        <v>91</v>
      </c>
      <c r="H33" s="48">
        <v>418383</v>
      </c>
      <c r="I33" s="15" t="s">
        <v>24</v>
      </c>
      <c r="J33" s="13">
        <v>0</v>
      </c>
      <c r="K33" s="13">
        <v>3153.99</v>
      </c>
      <c r="L33" s="4" t="s">
        <v>21</v>
      </c>
      <c r="M33" s="9" t="s">
        <v>26</v>
      </c>
      <c r="N33" s="37"/>
    </row>
    <row r="34" spans="1:14" s="3" customFormat="1" ht="30">
      <c r="A34" s="31">
        <v>111</v>
      </c>
      <c r="B34" s="35">
        <v>43721</v>
      </c>
      <c r="C34" s="6" t="s">
        <v>101</v>
      </c>
      <c r="D34" s="14" t="s">
        <v>102</v>
      </c>
      <c r="E34" s="14" t="s">
        <v>103</v>
      </c>
      <c r="F34" s="9" t="s">
        <v>104</v>
      </c>
      <c r="G34" s="36" t="s">
        <v>27</v>
      </c>
      <c r="H34" s="48">
        <v>3570</v>
      </c>
      <c r="I34" s="15" t="s">
        <v>24</v>
      </c>
      <c r="J34" s="13">
        <v>0</v>
      </c>
      <c r="K34" s="115">
        <v>3127.9</v>
      </c>
      <c r="L34" s="4" t="s">
        <v>21</v>
      </c>
      <c r="M34" s="8" t="s">
        <v>25</v>
      </c>
      <c r="N34" s="37"/>
    </row>
    <row r="35" spans="1:14" s="3" customFormat="1">
      <c r="A35" s="31">
        <v>112</v>
      </c>
      <c r="B35" s="35">
        <v>43721</v>
      </c>
      <c r="C35" s="6" t="s">
        <v>105</v>
      </c>
      <c r="D35" s="14" t="s">
        <v>106</v>
      </c>
      <c r="E35" s="14" t="s">
        <v>107</v>
      </c>
      <c r="F35" s="9" t="s">
        <v>18</v>
      </c>
      <c r="G35" s="36" t="s">
        <v>27</v>
      </c>
      <c r="H35" s="48">
        <v>57010</v>
      </c>
      <c r="I35" s="15" t="s">
        <v>29</v>
      </c>
      <c r="J35" s="13">
        <v>21.12</v>
      </c>
      <c r="K35" s="13" t="s">
        <v>71</v>
      </c>
      <c r="L35" s="4" t="s">
        <v>21</v>
      </c>
      <c r="M35" s="9" t="s">
        <v>25</v>
      </c>
      <c r="N35" s="37"/>
    </row>
    <row r="36" spans="1:14" s="3" customFormat="1">
      <c r="A36" s="31">
        <v>113</v>
      </c>
      <c r="B36" s="35">
        <v>43731</v>
      </c>
      <c r="C36" s="6" t="s">
        <v>108</v>
      </c>
      <c r="D36" s="14" t="s">
        <v>109</v>
      </c>
      <c r="E36" s="14" t="s">
        <v>110</v>
      </c>
      <c r="F36" s="9" t="s">
        <v>18</v>
      </c>
      <c r="G36" s="36" t="s">
        <v>91</v>
      </c>
      <c r="H36" s="48">
        <v>115849</v>
      </c>
      <c r="I36" s="15" t="s">
        <v>24</v>
      </c>
      <c r="J36" s="13">
        <v>0</v>
      </c>
      <c r="K36" s="38">
        <v>3153.99</v>
      </c>
      <c r="L36" s="4" t="s">
        <v>31</v>
      </c>
      <c r="M36" s="9" t="s">
        <v>26</v>
      </c>
      <c r="N36" s="37"/>
    </row>
    <row r="37" spans="1:14" s="3" customFormat="1" ht="30">
      <c r="A37" s="31">
        <v>114</v>
      </c>
      <c r="B37" s="35">
        <v>43731</v>
      </c>
      <c r="C37" s="6" t="s">
        <v>111</v>
      </c>
      <c r="D37" s="14" t="s">
        <v>112</v>
      </c>
      <c r="E37" s="6" t="s">
        <v>113</v>
      </c>
      <c r="F37" s="9" t="s">
        <v>18</v>
      </c>
      <c r="G37" s="36" t="s">
        <v>27</v>
      </c>
      <c r="H37" s="48">
        <v>345763</v>
      </c>
      <c r="I37" s="15" t="s">
        <v>24</v>
      </c>
      <c r="J37" s="13">
        <v>0</v>
      </c>
      <c r="K37" s="38">
        <v>3008.48</v>
      </c>
      <c r="L37" s="4" t="s">
        <v>21</v>
      </c>
      <c r="M37" s="9" t="s">
        <v>28</v>
      </c>
      <c r="N37" s="37"/>
    </row>
    <row r="38" spans="1:14" s="3" customFormat="1" ht="36">
      <c r="A38" s="31">
        <v>115</v>
      </c>
      <c r="B38" s="35">
        <v>43732</v>
      </c>
      <c r="C38" s="6" t="s">
        <v>114</v>
      </c>
      <c r="D38" s="14" t="s">
        <v>115</v>
      </c>
      <c r="E38" s="14" t="s">
        <v>116</v>
      </c>
      <c r="F38" s="9" t="s">
        <v>18</v>
      </c>
      <c r="G38" s="36" t="s">
        <v>17</v>
      </c>
      <c r="H38" s="48">
        <v>130239</v>
      </c>
      <c r="I38" s="15" t="s">
        <v>29</v>
      </c>
      <c r="J38" s="13">
        <v>53.39</v>
      </c>
      <c r="K38" s="38">
        <v>258.69</v>
      </c>
      <c r="L38" s="4" t="s">
        <v>117</v>
      </c>
      <c r="M38" s="9" t="s">
        <v>28</v>
      </c>
      <c r="N38" s="37"/>
    </row>
    <row r="39" spans="1:14" s="3" customFormat="1" ht="36">
      <c r="A39" s="31">
        <v>116</v>
      </c>
      <c r="B39" s="35">
        <v>43732</v>
      </c>
      <c r="C39" s="14" t="s">
        <v>118</v>
      </c>
      <c r="D39" s="14" t="s">
        <v>119</v>
      </c>
      <c r="E39" s="14" t="s">
        <v>116</v>
      </c>
      <c r="F39" s="9" t="s">
        <v>18</v>
      </c>
      <c r="G39" s="11" t="s">
        <v>17</v>
      </c>
      <c r="H39" s="48">
        <v>129527</v>
      </c>
      <c r="I39" s="44" t="s">
        <v>29</v>
      </c>
      <c r="J39" s="13">
        <v>60.32</v>
      </c>
      <c r="K39" s="38">
        <v>188.71</v>
      </c>
      <c r="L39" s="4" t="s">
        <v>120</v>
      </c>
      <c r="M39" s="9" t="s">
        <v>28</v>
      </c>
      <c r="N39" s="37"/>
    </row>
    <row r="40" spans="1:14" s="3" customFormat="1">
      <c r="A40" s="31">
        <v>117</v>
      </c>
      <c r="B40" s="35">
        <v>43734</v>
      </c>
      <c r="C40" s="14" t="s">
        <v>132</v>
      </c>
      <c r="D40" s="14" t="s">
        <v>133</v>
      </c>
      <c r="E40" s="14" t="s">
        <v>134</v>
      </c>
      <c r="F40" s="9" t="s">
        <v>18</v>
      </c>
      <c r="G40" s="11" t="s">
        <v>17</v>
      </c>
      <c r="H40" s="48">
        <v>193774</v>
      </c>
      <c r="I40" s="96" t="s">
        <v>29</v>
      </c>
      <c r="J40" s="13">
        <v>21.26</v>
      </c>
      <c r="K40" s="38">
        <v>183.2</v>
      </c>
      <c r="L40" s="4" t="s">
        <v>21</v>
      </c>
      <c r="M40" s="9" t="s">
        <v>26</v>
      </c>
      <c r="N40" s="37"/>
    </row>
    <row r="41" spans="1:14" s="3" customFormat="1" ht="30">
      <c r="A41" s="31">
        <v>118</v>
      </c>
      <c r="B41" s="35">
        <v>43735</v>
      </c>
      <c r="C41" s="14" t="s">
        <v>135</v>
      </c>
      <c r="D41" s="14" t="s">
        <v>136</v>
      </c>
      <c r="E41" s="14" t="s">
        <v>137</v>
      </c>
      <c r="F41" s="9" t="s">
        <v>18</v>
      </c>
      <c r="G41" s="11" t="s">
        <v>138</v>
      </c>
      <c r="H41" s="48">
        <v>1000</v>
      </c>
      <c r="I41" s="96" t="s">
        <v>24</v>
      </c>
      <c r="J41" s="13">
        <v>0</v>
      </c>
      <c r="K41" s="38"/>
      <c r="L41" s="4" t="s">
        <v>21</v>
      </c>
      <c r="M41" s="9" t="s">
        <v>26</v>
      </c>
      <c r="N41" s="37"/>
    </row>
    <row r="42" spans="1:14" s="3" customFormat="1" ht="30">
      <c r="A42" s="31">
        <v>119</v>
      </c>
      <c r="B42" s="35">
        <v>43735</v>
      </c>
      <c r="C42" s="14" t="s">
        <v>139</v>
      </c>
      <c r="D42" s="14" t="s">
        <v>140</v>
      </c>
      <c r="E42" s="14" t="s">
        <v>141</v>
      </c>
      <c r="F42" s="9" t="s">
        <v>18</v>
      </c>
      <c r="G42" s="11" t="s">
        <v>17</v>
      </c>
      <c r="H42" s="48">
        <v>34586</v>
      </c>
      <c r="I42" s="96" t="s">
        <v>29</v>
      </c>
      <c r="J42" s="13">
        <v>19.21</v>
      </c>
      <c r="K42" s="38">
        <v>400</v>
      </c>
      <c r="L42" s="4" t="s">
        <v>16</v>
      </c>
      <c r="M42" s="9" t="s">
        <v>19</v>
      </c>
      <c r="N42" s="37"/>
    </row>
    <row r="43" spans="1:14" s="3" customFormat="1">
      <c r="A43" s="84"/>
      <c r="B43" s="85"/>
      <c r="C43" s="86"/>
      <c r="D43" s="86"/>
      <c r="E43" s="86"/>
      <c r="F43" s="87"/>
      <c r="G43" s="88"/>
      <c r="H43" s="89"/>
      <c r="I43" s="90"/>
      <c r="J43" s="91"/>
      <c r="K43" s="92"/>
      <c r="L43" s="82"/>
      <c r="M43" s="87"/>
      <c r="N43" s="37"/>
    </row>
    <row r="44" spans="1:14" ht="26.25">
      <c r="A44" s="1"/>
      <c r="B44" s="1"/>
      <c r="C44" s="1"/>
      <c r="D44" s="1"/>
      <c r="E44" s="1"/>
      <c r="F44" s="1"/>
      <c r="G44" s="49" t="s">
        <v>14</v>
      </c>
      <c r="H44" s="50">
        <f>SUM(H31:H42)</f>
        <v>2329398</v>
      </c>
      <c r="I44" s="51"/>
      <c r="J44" s="52">
        <f>SUM(J31:J42)</f>
        <v>273.40999999999997</v>
      </c>
      <c r="K44" s="52">
        <f>SUM(K31:K42)</f>
        <v>35623.83</v>
      </c>
      <c r="L44" s="1"/>
      <c r="M44" s="1"/>
    </row>
    <row r="45" spans="1:14" s="40" customFormat="1" ht="27" thickBot="1">
      <c r="A45" s="32"/>
      <c r="B45" s="32"/>
      <c r="C45" s="32"/>
      <c r="D45" s="32"/>
      <c r="E45" s="32"/>
      <c r="F45" s="32"/>
      <c r="G45" s="34"/>
      <c r="H45" s="53"/>
      <c r="I45" s="33"/>
      <c r="J45" s="39"/>
      <c r="K45" s="39"/>
      <c r="L45" s="32"/>
      <c r="M45" s="32"/>
    </row>
    <row r="46" spans="1:14" ht="28.5" thickBot="1">
      <c r="A46" s="55" t="s">
        <v>35</v>
      </c>
      <c r="B46" s="56"/>
      <c r="C46" s="56"/>
      <c r="D46" s="56"/>
      <c r="E46" s="56"/>
      <c r="F46" s="56"/>
      <c r="G46" s="57"/>
      <c r="H46" s="58"/>
      <c r="I46" s="56"/>
      <c r="J46" s="59"/>
      <c r="K46" s="56"/>
      <c r="L46" s="118"/>
      <c r="M46" s="33"/>
    </row>
    <row r="47" spans="1:14" ht="15" customHeight="1">
      <c r="A47" s="161"/>
      <c r="B47" s="162"/>
      <c r="C47" s="102"/>
      <c r="D47" s="102"/>
      <c r="E47" s="102"/>
      <c r="F47" s="102"/>
      <c r="G47" s="103"/>
      <c r="H47" s="167" t="s">
        <v>7</v>
      </c>
      <c r="I47" s="170" t="s">
        <v>39</v>
      </c>
      <c r="J47" s="167" t="s">
        <v>36</v>
      </c>
      <c r="K47" s="170" t="s">
        <v>9</v>
      </c>
      <c r="L47" s="171" t="s">
        <v>10</v>
      </c>
      <c r="M47" s="172"/>
    </row>
    <row r="48" spans="1:14" ht="15" customHeight="1">
      <c r="A48" s="163" t="s">
        <v>37</v>
      </c>
      <c r="B48" s="164"/>
      <c r="C48" s="104" t="s">
        <v>2</v>
      </c>
      <c r="D48" s="104" t="s">
        <v>38</v>
      </c>
      <c r="E48" s="104" t="s">
        <v>4</v>
      </c>
      <c r="F48" s="104" t="s">
        <v>5</v>
      </c>
      <c r="G48" s="105" t="s">
        <v>6</v>
      </c>
      <c r="H48" s="168"/>
      <c r="I48" s="168"/>
      <c r="J48" s="168"/>
      <c r="K48" s="168"/>
      <c r="L48" s="171"/>
      <c r="M48" s="172"/>
    </row>
    <row r="49" spans="1:13" ht="15.75" thickBot="1">
      <c r="A49" s="165"/>
      <c r="B49" s="166"/>
      <c r="C49" s="106"/>
      <c r="D49" s="106"/>
      <c r="E49" s="106"/>
      <c r="F49" s="106"/>
      <c r="G49" s="105" t="s">
        <v>40</v>
      </c>
      <c r="H49" s="168"/>
      <c r="I49" s="168"/>
      <c r="J49" s="168"/>
      <c r="K49" s="168"/>
      <c r="L49" s="171"/>
      <c r="M49" s="172"/>
    </row>
    <row r="50" spans="1:13">
      <c r="A50" s="107"/>
      <c r="B50" s="108"/>
      <c r="C50" s="106"/>
      <c r="D50" s="106"/>
      <c r="E50" s="106"/>
      <c r="F50" s="106"/>
      <c r="G50" s="105"/>
      <c r="H50" s="168"/>
      <c r="I50" s="168"/>
      <c r="J50" s="168"/>
      <c r="K50" s="168"/>
      <c r="L50" s="171"/>
      <c r="M50" s="172"/>
    </row>
    <row r="51" spans="1:13">
      <c r="A51" s="109" t="s">
        <v>41</v>
      </c>
      <c r="B51" s="110" t="s">
        <v>42</v>
      </c>
      <c r="C51" s="111"/>
      <c r="D51" s="111"/>
      <c r="E51" s="111"/>
      <c r="F51" s="111"/>
      <c r="G51" s="112"/>
      <c r="H51" s="169"/>
      <c r="I51" s="169"/>
      <c r="J51" s="169"/>
      <c r="K51" s="169"/>
      <c r="L51" s="171"/>
      <c r="M51" s="172"/>
    </row>
    <row r="52" spans="1:13">
      <c r="A52" s="160"/>
      <c r="B52" s="160"/>
      <c r="C52" s="113"/>
      <c r="D52" s="113"/>
      <c r="E52" s="113"/>
      <c r="F52" s="113"/>
      <c r="G52" s="113"/>
      <c r="H52" s="160"/>
      <c r="I52" s="160"/>
      <c r="J52" s="113"/>
      <c r="K52" s="113"/>
      <c r="L52" s="113"/>
      <c r="M52" s="61"/>
    </row>
    <row r="53" spans="1:13" ht="15" customHeight="1">
      <c r="A53" s="98" t="s">
        <v>121</v>
      </c>
      <c r="B53" s="181">
        <v>43733</v>
      </c>
      <c r="C53" s="182" t="s">
        <v>123</v>
      </c>
      <c r="D53" s="184" t="s">
        <v>124</v>
      </c>
      <c r="E53" s="184" t="s">
        <v>125</v>
      </c>
      <c r="F53" s="177" t="s">
        <v>33</v>
      </c>
      <c r="G53" s="177" t="s">
        <v>17</v>
      </c>
      <c r="H53" s="179">
        <v>65409</v>
      </c>
      <c r="I53" s="173" t="s">
        <v>126</v>
      </c>
      <c r="J53" s="174">
        <v>3524.3</v>
      </c>
      <c r="K53" s="175" t="s">
        <v>16</v>
      </c>
      <c r="L53" s="177" t="s">
        <v>19</v>
      </c>
      <c r="M53" s="178"/>
    </row>
    <row r="54" spans="1:13">
      <c r="A54" s="98" t="s">
        <v>122</v>
      </c>
      <c r="B54" s="181"/>
      <c r="C54" s="183"/>
      <c r="D54" s="184"/>
      <c r="E54" s="184"/>
      <c r="F54" s="177"/>
      <c r="G54" s="177"/>
      <c r="H54" s="180"/>
      <c r="I54" s="173"/>
      <c r="J54" s="174"/>
      <c r="K54" s="176"/>
      <c r="L54" s="177"/>
      <c r="M54" s="178"/>
    </row>
    <row r="55" spans="1:13" s="40" customFormat="1">
      <c r="A55" s="98" t="s">
        <v>127</v>
      </c>
      <c r="B55" s="181">
        <v>43738</v>
      </c>
      <c r="C55" s="182" t="s">
        <v>129</v>
      </c>
      <c r="D55" s="184" t="s">
        <v>130</v>
      </c>
      <c r="E55" s="184" t="s">
        <v>131</v>
      </c>
      <c r="F55" s="177" t="s">
        <v>33</v>
      </c>
      <c r="G55" s="177" t="s">
        <v>17</v>
      </c>
      <c r="H55" s="193">
        <v>30657</v>
      </c>
      <c r="I55" s="173" t="s">
        <v>48</v>
      </c>
      <c r="J55" s="174">
        <v>1347.28</v>
      </c>
      <c r="K55" s="194" t="s">
        <v>16</v>
      </c>
      <c r="L55" s="177" t="s">
        <v>26</v>
      </c>
      <c r="M55" s="178"/>
    </row>
    <row r="56" spans="1:13" ht="15" customHeight="1">
      <c r="A56" s="67" t="s">
        <v>128</v>
      </c>
      <c r="B56" s="181"/>
      <c r="C56" s="183"/>
      <c r="D56" s="184"/>
      <c r="E56" s="184"/>
      <c r="F56" s="177"/>
      <c r="G56" s="177"/>
      <c r="H56" s="193"/>
      <c r="I56" s="173"/>
      <c r="J56" s="174"/>
      <c r="K56" s="194"/>
      <c r="L56" s="177"/>
      <c r="M56" s="178"/>
    </row>
    <row r="57" spans="1:13" s="40" customFormat="1" ht="15" customHeight="1">
      <c r="A57" s="68"/>
      <c r="B57" s="66"/>
      <c r="C57" s="121"/>
      <c r="D57" s="121"/>
      <c r="E57" s="121"/>
      <c r="F57" s="119"/>
      <c r="G57" s="120"/>
      <c r="H57" s="122"/>
      <c r="I57" s="123"/>
      <c r="J57" s="124"/>
      <c r="K57" s="73"/>
      <c r="L57" s="119"/>
      <c r="M57" s="119"/>
    </row>
    <row r="58" spans="1:13" s="40" customFormat="1" ht="33" customHeight="1">
      <c r="A58" s="68"/>
      <c r="B58" s="66"/>
      <c r="C58" s="121"/>
      <c r="D58" s="121"/>
      <c r="E58" s="121"/>
      <c r="F58" s="119"/>
      <c r="G58" s="125" t="s">
        <v>14</v>
      </c>
      <c r="H58" s="126">
        <f>SUM(H53:H56)</f>
        <v>96066</v>
      </c>
      <c r="I58" s="127"/>
      <c r="J58" s="128">
        <f>SUM( J53:J56)</f>
        <v>4871.58</v>
      </c>
      <c r="K58" s="73"/>
      <c r="L58" s="119"/>
      <c r="M58" s="119"/>
    </row>
    <row r="59" spans="1:13" ht="15.75" thickBot="1">
      <c r="K59" s="93"/>
    </row>
    <row r="60" spans="1:13">
      <c r="G60" s="197" t="s">
        <v>54</v>
      </c>
      <c r="H60" s="185">
        <f>SUM(H24,H44,H58)</f>
        <v>17073310</v>
      </c>
      <c r="I60" s="191"/>
      <c r="J60" s="187">
        <f>SUM(J24,J44,63)</f>
        <v>7608.8499999999995</v>
      </c>
      <c r="K60" s="189">
        <f>SUM(K24,K44)</f>
        <v>50656.15</v>
      </c>
    </row>
    <row r="61" spans="1:13" ht="15.75" thickBot="1">
      <c r="G61" s="198"/>
      <c r="H61" s="186"/>
      <c r="I61" s="192"/>
      <c r="J61" s="188"/>
      <c r="K61" s="190"/>
    </row>
    <row r="65" spans="1:6" ht="26.25">
      <c r="A65" t="s">
        <v>142</v>
      </c>
      <c r="E65" s="195" t="s">
        <v>55</v>
      </c>
      <c r="F65" s="195"/>
    </row>
    <row r="66" spans="1:6" ht="26.25">
      <c r="E66" s="195" t="s">
        <v>56</v>
      </c>
      <c r="F66" s="195"/>
    </row>
    <row r="67" spans="1:6" ht="26.25">
      <c r="A67" t="s">
        <v>143</v>
      </c>
      <c r="E67" s="195" t="s">
        <v>57</v>
      </c>
      <c r="F67" s="195"/>
    </row>
    <row r="68" spans="1:6" s="40" customFormat="1" ht="26.25">
      <c r="E68" s="95"/>
      <c r="F68" s="95"/>
    </row>
    <row r="70" spans="1:6" ht="15.75">
      <c r="A70" s="196"/>
      <c r="B70" s="196"/>
    </row>
    <row r="73" spans="1:6" ht="15.75">
      <c r="A73" s="94"/>
    </row>
  </sheetData>
  <mergeCells count="78">
    <mergeCell ref="E65:F65"/>
    <mergeCell ref="E66:F66"/>
    <mergeCell ref="E67:F67"/>
    <mergeCell ref="A70:B70"/>
    <mergeCell ref="G60:G61"/>
    <mergeCell ref="H60:H61"/>
    <mergeCell ref="J60:J61"/>
    <mergeCell ref="K60:K61"/>
    <mergeCell ref="I60:I61"/>
    <mergeCell ref="L55:L56"/>
    <mergeCell ref="H55:H56"/>
    <mergeCell ref="I55:I56"/>
    <mergeCell ref="J55:J56"/>
    <mergeCell ref="K55:K56"/>
    <mergeCell ref="M55:M56"/>
    <mergeCell ref="G53:G54"/>
    <mergeCell ref="H53:H54"/>
    <mergeCell ref="G55:G56"/>
    <mergeCell ref="B55:B56"/>
    <mergeCell ref="C55:C56"/>
    <mergeCell ref="D55:D56"/>
    <mergeCell ref="E55:E56"/>
    <mergeCell ref="F55:F56"/>
    <mergeCell ref="B53:B54"/>
    <mergeCell ref="C53:C54"/>
    <mergeCell ref="D53:D54"/>
    <mergeCell ref="E53:E54"/>
    <mergeCell ref="F53:F54"/>
    <mergeCell ref="J47:J51"/>
    <mergeCell ref="K47:K51"/>
    <mergeCell ref="L47:L51"/>
    <mergeCell ref="M47:M51"/>
    <mergeCell ref="I53:I54"/>
    <mergeCell ref="J53:J54"/>
    <mergeCell ref="K53:K54"/>
    <mergeCell ref="L53:L54"/>
    <mergeCell ref="M53:M54"/>
    <mergeCell ref="H52:I52"/>
    <mergeCell ref="I47:I51"/>
    <mergeCell ref="A52:B52"/>
    <mergeCell ref="A47:B47"/>
    <mergeCell ref="A48:B48"/>
    <mergeCell ref="A49:B49"/>
    <mergeCell ref="H47:H51"/>
    <mergeCell ref="A6:M7"/>
    <mergeCell ref="A12:M13"/>
    <mergeCell ref="A26:M27"/>
    <mergeCell ref="A8:M11"/>
    <mergeCell ref="G14:G16"/>
    <mergeCell ref="H14:H16"/>
    <mergeCell ref="I14:I16"/>
    <mergeCell ref="E14:E16"/>
    <mergeCell ref="F14:F16"/>
    <mergeCell ref="J14:J16"/>
    <mergeCell ref="M14:M16"/>
    <mergeCell ref="C14:C16"/>
    <mergeCell ref="K14:K16"/>
    <mergeCell ref="A14:A16"/>
    <mergeCell ref="D14:D16"/>
    <mergeCell ref="B14:B16"/>
    <mergeCell ref="L14:L16"/>
    <mergeCell ref="L28:L30"/>
    <mergeCell ref="N12:N13"/>
    <mergeCell ref="N26:N27"/>
    <mergeCell ref="N28:N30"/>
    <mergeCell ref="M28:M30"/>
    <mergeCell ref="N14:N16"/>
    <mergeCell ref="K28:K30"/>
    <mergeCell ref="I28:I30"/>
    <mergeCell ref="J28:J30"/>
    <mergeCell ref="H28:H30"/>
    <mergeCell ref="A28:A30"/>
    <mergeCell ref="F28:F30"/>
    <mergeCell ref="G28:G30"/>
    <mergeCell ref="E28:E30"/>
    <mergeCell ref="B28:B30"/>
    <mergeCell ref="C28:C30"/>
    <mergeCell ref="D28:D30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42" fitToHeight="0" orientation="landscape" r:id="rId1"/>
  <headerFooter>
    <oddFooter>Página &amp;P</oddFoot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selection activeCell="A3" sqref="A3:L15"/>
    </sheetView>
  </sheetViews>
  <sheetFormatPr baseColWidth="10" defaultRowHeight="15"/>
  <cols>
    <col min="1" max="1" width="9.42578125" customWidth="1"/>
    <col min="2" max="2" width="10.7109375" customWidth="1"/>
    <col min="3" max="3" width="44.140625" customWidth="1"/>
    <col min="4" max="4" width="36.42578125" customWidth="1"/>
    <col min="5" max="5" width="24.42578125" customWidth="1"/>
    <col min="8" max="8" width="14.85546875" customWidth="1"/>
    <col min="9" max="9" width="19.85546875" customWidth="1"/>
    <col min="10" max="10" width="14.140625" customWidth="1"/>
    <col min="11" max="11" width="13.42578125" customWidth="1"/>
    <col min="12" max="12" width="15.5703125" customWidth="1"/>
  </cols>
  <sheetData>
    <row r="2" spans="1:12" ht="15.75" thickBot="1"/>
    <row r="3" spans="1:12" ht="28.5" thickBot="1">
      <c r="A3" s="55" t="s">
        <v>35</v>
      </c>
      <c r="B3" s="56"/>
      <c r="C3" s="56"/>
      <c r="D3" s="56"/>
      <c r="E3" s="56"/>
      <c r="F3" s="56"/>
      <c r="G3" s="57"/>
      <c r="H3" s="58"/>
      <c r="I3" s="56"/>
      <c r="J3" s="59"/>
      <c r="K3" s="56"/>
      <c r="L3" s="60"/>
    </row>
    <row r="4" spans="1:12" ht="15" customHeight="1">
      <c r="A4" s="161"/>
      <c r="B4" s="162"/>
      <c r="C4" s="102"/>
      <c r="D4" s="102"/>
      <c r="E4" s="102"/>
      <c r="F4" s="102"/>
      <c r="G4" s="103"/>
      <c r="H4" s="167" t="s">
        <v>7</v>
      </c>
      <c r="I4" s="170" t="s">
        <v>39</v>
      </c>
      <c r="J4" s="167" t="s">
        <v>36</v>
      </c>
      <c r="K4" s="170" t="s">
        <v>9</v>
      </c>
      <c r="L4" s="167" t="s">
        <v>10</v>
      </c>
    </row>
    <row r="5" spans="1:12" ht="11.25" customHeight="1" thickBot="1">
      <c r="A5" s="163" t="s">
        <v>37</v>
      </c>
      <c r="B5" s="164"/>
      <c r="C5" s="104" t="s">
        <v>2</v>
      </c>
      <c r="D5" s="104" t="s">
        <v>38</v>
      </c>
      <c r="E5" s="104" t="s">
        <v>4</v>
      </c>
      <c r="F5" s="104" t="s">
        <v>5</v>
      </c>
      <c r="G5" s="105" t="s">
        <v>6</v>
      </c>
      <c r="H5" s="168"/>
      <c r="I5" s="168"/>
      <c r="J5" s="168"/>
      <c r="K5" s="168"/>
      <c r="L5" s="168"/>
    </row>
    <row r="6" spans="1:12" ht="15.75" hidden="1" customHeight="1" thickBot="1">
      <c r="A6" s="165"/>
      <c r="B6" s="166"/>
      <c r="C6" s="106"/>
      <c r="D6" s="106"/>
      <c r="E6" s="106"/>
      <c r="F6" s="106"/>
      <c r="G6" s="105" t="s">
        <v>40</v>
      </c>
      <c r="H6" s="168"/>
      <c r="I6" s="168"/>
      <c r="J6" s="168"/>
      <c r="K6" s="168"/>
      <c r="L6" s="168"/>
    </row>
    <row r="7" spans="1:12">
      <c r="A7" s="107"/>
      <c r="B7" s="108"/>
      <c r="C7" s="106"/>
      <c r="D7" s="106"/>
      <c r="E7" s="106"/>
      <c r="F7" s="106"/>
      <c r="G7" s="105"/>
      <c r="H7" s="168"/>
      <c r="I7" s="168"/>
      <c r="J7" s="168"/>
      <c r="K7" s="168"/>
      <c r="L7" s="168"/>
    </row>
    <row r="8" spans="1:12">
      <c r="A8" s="109" t="s">
        <v>41</v>
      </c>
      <c r="B8" s="110" t="s">
        <v>42</v>
      </c>
      <c r="C8" s="111"/>
      <c r="D8" s="111"/>
      <c r="E8" s="111"/>
      <c r="F8" s="111"/>
      <c r="G8" s="112"/>
      <c r="H8" s="169"/>
      <c r="I8" s="169"/>
      <c r="J8" s="169"/>
      <c r="K8" s="169"/>
      <c r="L8" s="169"/>
    </row>
    <row r="9" spans="1:12">
      <c r="A9" s="160"/>
      <c r="B9" s="160"/>
      <c r="C9" s="113"/>
      <c r="D9" s="113"/>
      <c r="E9" s="113"/>
      <c r="F9" s="113"/>
      <c r="G9" s="113"/>
      <c r="H9" s="160"/>
      <c r="I9" s="160"/>
      <c r="J9" s="113"/>
      <c r="K9" s="113"/>
      <c r="L9" s="113"/>
    </row>
    <row r="10" spans="1:12">
      <c r="A10" s="99" t="s">
        <v>43</v>
      </c>
      <c r="B10" s="199">
        <v>43699</v>
      </c>
      <c r="C10" s="200" t="s">
        <v>45</v>
      </c>
      <c r="D10" s="202" t="s">
        <v>46</v>
      </c>
      <c r="E10" s="202" t="s">
        <v>47</v>
      </c>
      <c r="F10" s="203" t="s">
        <v>33</v>
      </c>
      <c r="G10" s="203" t="s">
        <v>17</v>
      </c>
      <c r="H10" s="204">
        <v>27378</v>
      </c>
      <c r="I10" s="206" t="s">
        <v>48</v>
      </c>
      <c r="J10" s="207">
        <v>980.50699999999995</v>
      </c>
      <c r="K10" s="208" t="s">
        <v>16</v>
      </c>
      <c r="L10" s="203" t="s">
        <v>26</v>
      </c>
    </row>
    <row r="11" spans="1:12">
      <c r="A11" s="99" t="s">
        <v>44</v>
      </c>
      <c r="B11" s="199"/>
      <c r="C11" s="201"/>
      <c r="D11" s="202"/>
      <c r="E11" s="202"/>
      <c r="F11" s="203"/>
      <c r="G11" s="203"/>
      <c r="H11" s="205"/>
      <c r="I11" s="206"/>
      <c r="J11" s="207"/>
      <c r="K11" s="209"/>
      <c r="L11" s="203"/>
    </row>
    <row r="12" spans="1:12">
      <c r="A12" s="99" t="s">
        <v>49</v>
      </c>
      <c r="B12" s="199">
        <v>43705</v>
      </c>
      <c r="C12" s="200" t="s">
        <v>62</v>
      </c>
      <c r="D12" s="202" t="s">
        <v>63</v>
      </c>
      <c r="E12" s="202" t="s">
        <v>51</v>
      </c>
      <c r="F12" s="203" t="s">
        <v>33</v>
      </c>
      <c r="G12" s="203" t="s">
        <v>17</v>
      </c>
      <c r="H12" s="204">
        <v>29178</v>
      </c>
      <c r="I12" s="206" t="s">
        <v>48</v>
      </c>
      <c r="J12" s="207">
        <v>1048.3399999999999</v>
      </c>
      <c r="K12" s="210" t="s">
        <v>16</v>
      </c>
      <c r="L12" s="203" t="s">
        <v>26</v>
      </c>
    </row>
    <row r="13" spans="1:12">
      <c r="A13" s="100" t="s">
        <v>50</v>
      </c>
      <c r="B13" s="199"/>
      <c r="C13" s="201"/>
      <c r="D13" s="202"/>
      <c r="E13" s="202"/>
      <c r="F13" s="203"/>
      <c r="G13" s="203"/>
      <c r="H13" s="205"/>
      <c r="I13" s="206"/>
      <c r="J13" s="207"/>
      <c r="K13" s="210"/>
      <c r="L13" s="203"/>
    </row>
    <row r="14" spans="1:12">
      <c r="A14" s="101" t="s">
        <v>52</v>
      </c>
      <c r="B14" s="199">
        <v>43706</v>
      </c>
      <c r="C14" s="200" t="s">
        <v>59</v>
      </c>
      <c r="D14" s="200" t="s">
        <v>60</v>
      </c>
      <c r="E14" s="200" t="s">
        <v>61</v>
      </c>
      <c r="F14" s="203" t="s">
        <v>33</v>
      </c>
      <c r="G14" s="203" t="s">
        <v>17</v>
      </c>
      <c r="H14" s="213">
        <v>27378</v>
      </c>
      <c r="I14" s="206" t="s">
        <v>48</v>
      </c>
      <c r="J14" s="207">
        <v>2158.1999999999998</v>
      </c>
      <c r="K14" s="210" t="s">
        <v>16</v>
      </c>
      <c r="L14" s="203" t="s">
        <v>19</v>
      </c>
    </row>
    <row r="15" spans="1:12">
      <c r="A15" s="100" t="s">
        <v>53</v>
      </c>
      <c r="B15" s="199"/>
      <c r="C15" s="201"/>
      <c r="D15" s="201"/>
      <c r="E15" s="201"/>
      <c r="F15" s="203"/>
      <c r="G15" s="203"/>
      <c r="H15" s="213"/>
      <c r="I15" s="206"/>
      <c r="J15" s="207"/>
      <c r="K15" s="210"/>
      <c r="L15" s="203"/>
    </row>
    <row r="16" spans="1:12" ht="16.5" thickBot="1">
      <c r="A16" s="68"/>
      <c r="B16" s="66"/>
      <c r="C16" s="65"/>
      <c r="D16" s="65"/>
      <c r="E16" s="65"/>
      <c r="F16" s="65"/>
      <c r="G16" s="69"/>
      <c r="H16" s="70"/>
      <c r="I16" s="71"/>
      <c r="J16" s="72"/>
      <c r="K16" s="73"/>
      <c r="L16" s="65"/>
    </row>
    <row r="17" spans="1:12" ht="29.25" thickBot="1">
      <c r="A17" s="40"/>
      <c r="B17" s="40"/>
      <c r="C17" s="62"/>
      <c r="D17" s="63"/>
      <c r="E17" s="41"/>
      <c r="F17" s="211" t="s">
        <v>14</v>
      </c>
      <c r="G17" s="212"/>
      <c r="H17" s="114">
        <f>SUM(H10:H11:H12:H13,H14,H15)</f>
        <v>83934</v>
      </c>
      <c r="I17" s="64"/>
      <c r="J17" s="97">
        <f>SUM(J10,J15)</f>
        <v>980.50699999999995</v>
      </c>
      <c r="K17" s="40"/>
      <c r="L17" s="40"/>
    </row>
  </sheetData>
  <mergeCells count="44">
    <mergeCell ref="F17:G17"/>
    <mergeCell ref="H14:H15"/>
    <mergeCell ref="I14:I15"/>
    <mergeCell ref="J14:J15"/>
    <mergeCell ref="K14:K15"/>
    <mergeCell ref="L14:L15"/>
    <mergeCell ref="B14:B15"/>
    <mergeCell ref="C14:C15"/>
    <mergeCell ref="D14:D15"/>
    <mergeCell ref="E14:E15"/>
    <mergeCell ref="F14:F15"/>
    <mergeCell ref="G14:G15"/>
    <mergeCell ref="J10:J11"/>
    <mergeCell ref="K10:K11"/>
    <mergeCell ref="L10:L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A9:B9"/>
    <mergeCell ref="H9:I9"/>
    <mergeCell ref="B10:B11"/>
    <mergeCell ref="C10:C11"/>
    <mergeCell ref="D10:D11"/>
    <mergeCell ref="E10:E11"/>
    <mergeCell ref="F10:F11"/>
    <mergeCell ref="G10:G11"/>
    <mergeCell ref="H10:H11"/>
    <mergeCell ref="I10:I11"/>
    <mergeCell ref="A4:B4"/>
    <mergeCell ref="H4:H8"/>
    <mergeCell ref="J4:J8"/>
    <mergeCell ref="K4:K8"/>
    <mergeCell ref="L4:L8"/>
    <mergeCell ref="A5:B5"/>
    <mergeCell ref="A6:B6"/>
    <mergeCell ref="I4:I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3" sqref="M23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Hinojosa</dc:creator>
  <cp:lastModifiedBy>Monica Pulgar</cp:lastModifiedBy>
  <cp:lastPrinted>2019-10-04T18:55:32Z</cp:lastPrinted>
  <dcterms:created xsi:type="dcterms:W3CDTF">2011-04-07T12:29:15Z</dcterms:created>
  <dcterms:modified xsi:type="dcterms:W3CDTF">2019-10-04T19:04:01Z</dcterms:modified>
</cp:coreProperties>
</file>