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Hoja1" sheetId="1" r:id="rId1"/>
    <sheet name="Hoja2" sheetId="2" r:id="rId2"/>
    <sheet name="Hoja3" sheetId="3" r:id="rId3"/>
  </sheets>
  <definedNames>
    <definedName name="_xlnm.Print_Area" localSheetId="0">Hoja1!$A$6:$N$101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4" i="1" l="1"/>
  <c r="J84" i="1"/>
  <c r="J52" i="1"/>
  <c r="K52" i="1"/>
  <c r="K91" i="1"/>
  <c r="J91" i="1"/>
  <c r="H91" i="1"/>
  <c r="H52" i="1" l="1"/>
  <c r="J72" i="1" l="1"/>
  <c r="H72" i="1"/>
  <c r="K27" i="1" l="1"/>
  <c r="K93" i="1" s="1"/>
  <c r="J27" i="1"/>
  <c r="J93" i="1" s="1"/>
  <c r="H27" i="1"/>
  <c r="H93" i="1" s="1"/>
  <c r="B99" i="1" l="1"/>
  <c r="J17" i="2" l="1"/>
  <c r="H17" i="2"/>
</calcChain>
</file>

<file path=xl/sharedStrings.xml><?xml version="1.0" encoding="utf-8"?>
<sst xmlns="http://schemas.openxmlformats.org/spreadsheetml/2006/main" count="394" uniqueCount="204">
  <si>
    <t xml:space="preserve">PERMISO Nº </t>
  </si>
  <si>
    <t xml:space="preserve">RESOLUCION FECHA </t>
  </si>
  <si>
    <t>PROPIETARIO</t>
  </si>
  <si>
    <t>DIRECCION</t>
  </si>
  <si>
    <t>ARQUITECTO PROYECTO</t>
  </si>
  <si>
    <t>REVISOR INDEPENDIENTE</t>
  </si>
  <si>
    <t>DESTINO</t>
  </si>
  <si>
    <t>$</t>
  </si>
  <si>
    <t>DESCRIPCION PROYECTO</t>
  </si>
  <si>
    <t>NORMAS ESPECIALES</t>
  </si>
  <si>
    <t>ARQUITECTO REVISOR</t>
  </si>
  <si>
    <t>SUPERFICIE      M²</t>
  </si>
  <si>
    <t xml:space="preserve">P E R M I S O S   D E   E D I F I C A C I O N </t>
  </si>
  <si>
    <t>P E R M I S O S   D E   O B R A   M E N O R</t>
  </si>
  <si>
    <t>SUBTOTAL</t>
  </si>
  <si>
    <t>NINGUNA</t>
  </si>
  <si>
    <t>VIVIENDA</t>
  </si>
  <si>
    <t>C. ESPINOSA</t>
  </si>
  <si>
    <t>ALTURA MÁXIMA</t>
  </si>
  <si>
    <t>SUPERFICIE DEL TERRENO</t>
  </si>
  <si>
    <t>SUPERFIECIE DEL TERRENO</t>
  </si>
  <si>
    <t>A. MONARDES</t>
  </si>
  <si>
    <t>S/REV</t>
  </si>
  <si>
    <r>
      <rPr>
        <b/>
        <sz val="22"/>
        <color theme="1"/>
        <rFont val="Arial"/>
        <family val="2"/>
      </rPr>
      <t>RESOLUCIONES</t>
    </r>
    <r>
      <rPr>
        <sz val="22"/>
        <color theme="1"/>
        <rFont val="Arial"/>
        <family val="2"/>
      </rPr>
      <t xml:space="preserve"> </t>
    </r>
  </si>
  <si>
    <t>SUPERFCIE TERRENO</t>
  </si>
  <si>
    <t>RESOLUCIÓN</t>
  </si>
  <si>
    <t>DIRECCIÓN</t>
  </si>
  <si>
    <t>DESCRIPCION DEL PROYECTO</t>
  </si>
  <si>
    <t>TERRENOS</t>
  </si>
  <si>
    <t>N°</t>
  </si>
  <si>
    <t>FECHA</t>
  </si>
  <si>
    <t>2491-A</t>
  </si>
  <si>
    <t>LR-2527</t>
  </si>
  <si>
    <t>SOCIEDAD DE INVERSIONES Y SERVICIO INVER S.A.</t>
  </si>
  <si>
    <t xml:space="preserve">CARLOS SILVA VILDOSOLA </t>
  </si>
  <si>
    <t>CATALINA RIVERA</t>
  </si>
  <si>
    <t>FUSION</t>
  </si>
  <si>
    <t>2492-A</t>
  </si>
  <si>
    <t>LR-2528</t>
  </si>
  <si>
    <t>ROBERTO GONZALEZ</t>
  </si>
  <si>
    <t>2493-A</t>
  </si>
  <si>
    <t>LR-2529</t>
  </si>
  <si>
    <t>SANDRA SABAJ DIMES</t>
  </si>
  <si>
    <t>23 DE FEBRERO 8915 Y 8931</t>
  </si>
  <si>
    <t>RAUL CORREA</t>
  </si>
  <si>
    <t>MARIA KOSLER / JOSE KOSLER</t>
  </si>
  <si>
    <t xml:space="preserve">GUEMES 245 </t>
  </si>
  <si>
    <t>LGUC., OGUC Y PRC</t>
  </si>
  <si>
    <t xml:space="preserve"> </t>
  </si>
  <si>
    <t>ARQUITECTO</t>
  </si>
  <si>
    <t>DIRECTOR DE OBRAS</t>
  </si>
  <si>
    <t>LA REINA</t>
  </si>
  <si>
    <t xml:space="preserve">OBRA NUEVA </t>
  </si>
  <si>
    <t xml:space="preserve">TOTAL </t>
  </si>
  <si>
    <t>CARLOS LINEROS ECHEVRRIA</t>
  </si>
  <si>
    <t xml:space="preserve">  </t>
  </si>
  <si>
    <t xml:space="preserve">VIVIENDA </t>
  </si>
  <si>
    <t>C.ESPINOSA</t>
  </si>
  <si>
    <t>S/REV.</t>
  </si>
  <si>
    <t xml:space="preserve">ALTERACION </t>
  </si>
  <si>
    <t xml:space="preserve">AMPLIACION </t>
  </si>
  <si>
    <t>N.JOFRE</t>
  </si>
  <si>
    <t>N. JOFRE</t>
  </si>
  <si>
    <t>A. ESPEJO</t>
  </si>
  <si>
    <t>A.MONARDES</t>
  </si>
  <si>
    <t>MODIFICACION</t>
  </si>
  <si>
    <t>INVERSIONES RIO CAMPO S.A.</t>
  </si>
  <si>
    <t>KURT REDENZ RONDIZZONI</t>
  </si>
  <si>
    <t xml:space="preserve">CERTIFICADO N° </t>
  </si>
  <si>
    <t>RESOLUCION FECHA</t>
  </si>
  <si>
    <t>DESCIPCION PROYECTO</t>
  </si>
  <si>
    <t>SUPERFICIE M2</t>
  </si>
  <si>
    <t>NORMAS EPECIALES</t>
  </si>
  <si>
    <t>CLE/AEA/mpa.</t>
  </si>
  <si>
    <t>INMOBILIARIA ALVARO CASANOVA SPA</t>
  </si>
  <si>
    <t>01.03.2023</t>
  </si>
  <si>
    <t>ALVARO CASANOVA N° 1511</t>
  </si>
  <si>
    <t>SOFIA SEPULVEDA PERALTA</t>
  </si>
  <si>
    <t>06.03.2023</t>
  </si>
  <si>
    <t>CLAUDIA SOTO RIVEROS</t>
  </si>
  <si>
    <t>PASAJE PRIVADO MATEO DE TORO Y ZAMBRANO N° 1316-G</t>
  </si>
  <si>
    <t>JORGE SEPULVEDA ARREDONDO</t>
  </si>
  <si>
    <t>ORLANDO SEBASTIAN CORON FARIAS</t>
  </si>
  <si>
    <t>TOBALABA N° 7485</t>
  </si>
  <si>
    <t>CARLOS BERRIOS ROGAT</t>
  </si>
  <si>
    <t>PATIO LA REINA S.A.</t>
  </si>
  <si>
    <t>AV. ALCALDE FERNANDO CASTILLO VELASCO N° 8751 L- 19 Y 20</t>
  </si>
  <si>
    <t>NEREO LEONARDO TISO PESCE</t>
  </si>
  <si>
    <t>COMERCIO</t>
  </si>
  <si>
    <t>NUEVOS DESARROLLOS S.A.</t>
  </si>
  <si>
    <t>AV. LARRAIN 5862 L- AP915</t>
  </si>
  <si>
    <t>JOSE HUGO MEJIAS COVARRUBIAS</t>
  </si>
  <si>
    <t>XIMENA MAZZEI ACUÑA</t>
  </si>
  <si>
    <t>02.03.2023</t>
  </si>
  <si>
    <t>UBALDO NEUMAN LETELIER</t>
  </si>
  <si>
    <t>GENARO BENAVIDES N° 6392</t>
  </si>
  <si>
    <t>ARIEL HERNAN  GONZALEZ FUENTES</t>
  </si>
  <si>
    <t>03.03.2023</t>
  </si>
  <si>
    <t>JULIA BERSTEIN N° 1107-A</t>
  </si>
  <si>
    <t>LGUC., OGUC., PRC., Y LEY 21.442</t>
  </si>
  <si>
    <t>JULIA BERSTEIN N° 1107-B</t>
  </si>
  <si>
    <t>JULIA BERSTEIN N° 1107-D</t>
  </si>
  <si>
    <t>JULIA BERSTEIN N° 1107-E</t>
  </si>
  <si>
    <t>JUAN CARLOS MENDEZ</t>
  </si>
  <si>
    <t>CARLOS OSSANDON N° 2151</t>
  </si>
  <si>
    <t>FRANCISCO BRAVO TRONCOSO</t>
  </si>
  <si>
    <t>INVERSIONES REYBAL LTDA.</t>
  </si>
  <si>
    <t>AV. PRINCIPE DE GALES N° 8561</t>
  </si>
  <si>
    <t>DIEGO ALEJANDRO SANDOVAL MARTINEZ</t>
  </si>
  <si>
    <t>L E Y  N° 20.898</t>
  </si>
  <si>
    <t>DORIS XIMENA GARCIA REYES</t>
  </si>
  <si>
    <t>SAN LORENZO N° 127</t>
  </si>
  <si>
    <t>MANUEL MARTIN RODRIGUEZ</t>
  </si>
  <si>
    <t>CERTIFICADO DE REGULARIZACION VIVIENDA CUYO RECINTOS HABITABLES INCLUIDOS BAÑO Y COCINA NO EXCEDAN 140 M2</t>
  </si>
  <si>
    <t>MARCELA VILLARROEL ARESTIZABAL</t>
  </si>
  <si>
    <t>PASAJE CORDILLERA N° 621</t>
  </si>
  <si>
    <t>MANUEL MONDACA BLANCO</t>
  </si>
  <si>
    <t>2534-A</t>
  </si>
  <si>
    <t>LR 2570</t>
  </si>
  <si>
    <t>CLUB AEREO DE SANTIAGO</t>
  </si>
  <si>
    <t>AV. ALCALDE FERNANDO CASTILLO VELASCO N° 8322 Y 8422</t>
  </si>
  <si>
    <t>BRAULIO GOMEZ CASTILLO</t>
  </si>
  <si>
    <t>FUSION DE 2 LOTES</t>
  </si>
  <si>
    <t>08.03.2023</t>
  </si>
  <si>
    <t>SHIAW-HONG TSAI</t>
  </si>
  <si>
    <t>PARSIFAL 6836</t>
  </si>
  <si>
    <t xml:space="preserve">DINO GERVASONI SERRANO </t>
  </si>
  <si>
    <t>10.03.2023</t>
  </si>
  <si>
    <t xml:space="preserve">INVERSIONES LOS NARCISOS S.A. </t>
  </si>
  <si>
    <t>ALVARO CASANOVA 0610</t>
  </si>
  <si>
    <t>FRANCISCO CASTAÑEDA STEGMANN</t>
  </si>
  <si>
    <t xml:space="preserve">MODIFICACION DE DESLINDE </t>
  </si>
  <si>
    <t>2535-4  LR 2571</t>
  </si>
  <si>
    <t xml:space="preserve">DIFEM LABORATORIO S.A. </t>
  </si>
  <si>
    <t xml:space="preserve">IVAN ARTURO ALVAREZ RIVERA </t>
  </si>
  <si>
    <t>2940.09</t>
  </si>
  <si>
    <t>2536-A LR2572</t>
  </si>
  <si>
    <t>14.03.2023</t>
  </si>
  <si>
    <t xml:space="preserve">INVERSIONES RIO CAMPO  S.A. </t>
  </si>
  <si>
    <t xml:space="preserve">JULIA BERNSTEIN 1107-F </t>
  </si>
  <si>
    <t>A.ESPEJO</t>
  </si>
  <si>
    <t xml:space="preserve">INVERSIONES RIO CAMPO S.A </t>
  </si>
  <si>
    <t xml:space="preserve">JULIA BERNSTEIN 1107-G </t>
  </si>
  <si>
    <t>17.03.2023</t>
  </si>
  <si>
    <t xml:space="preserve">MARIA EUGENIA VARELA NOLETTI </t>
  </si>
  <si>
    <t>LA CAÑADA 6634</t>
  </si>
  <si>
    <t xml:space="preserve">RICARDO STEIN RIEDEL </t>
  </si>
  <si>
    <t>22.03.2023</t>
  </si>
  <si>
    <t>NEUROLOGIA VETERINARIA LTDA</t>
  </si>
  <si>
    <t>LOS CORCOLENES 7340</t>
  </si>
  <si>
    <t xml:space="preserve">ANDRES URRREJOLA MORALES </t>
  </si>
  <si>
    <t>24.03.2023</t>
  </si>
  <si>
    <t xml:space="preserve">SUSANA ALBURQUENQUE LILLO </t>
  </si>
  <si>
    <t>BLEST GANA 6476</t>
  </si>
  <si>
    <t xml:space="preserve">RODRIGO TENORIO HERNANDEZ </t>
  </si>
  <si>
    <t>258.75</t>
  </si>
  <si>
    <t>27.03.2023</t>
  </si>
  <si>
    <t xml:space="preserve">MANUEL ANTONIO SANCHEZ /FRANCISCA ROURET </t>
  </si>
  <si>
    <t>MONSEÑOR EDWARDS 1263</t>
  </si>
  <si>
    <t xml:space="preserve">PAULETTE COULOMB CASTILLO </t>
  </si>
  <si>
    <t>28.03.2023</t>
  </si>
  <si>
    <t xml:space="preserve">JAVIERA ARAYA CAMPOS </t>
  </si>
  <si>
    <t>TERUEL 7308</t>
  </si>
  <si>
    <t xml:space="preserve">DIEGO ABALOS AVALOS </t>
  </si>
  <si>
    <t xml:space="preserve">INVERSIONES SIEMPRE CONSTANTE LTDA. </t>
  </si>
  <si>
    <t>AV. OSSA 2231</t>
  </si>
  <si>
    <t>INVERSIONES FRALCO SPA</t>
  </si>
  <si>
    <t>RODRIGO GUARDA FISHER</t>
  </si>
  <si>
    <t>NUEVA LARRAIN 8460</t>
  </si>
  <si>
    <t>133.54</t>
  </si>
  <si>
    <t xml:space="preserve">A.ESPEJO </t>
  </si>
  <si>
    <t xml:space="preserve">CAROLINA ZAROR </t>
  </si>
  <si>
    <t>103.27</t>
  </si>
  <si>
    <t>498.05</t>
  </si>
  <si>
    <t>A N T E P R O Y E C T O S</t>
  </si>
  <si>
    <t>PERMISO N°</t>
  </si>
  <si>
    <t>29.03.2023</t>
  </si>
  <si>
    <t xml:space="preserve">INMOBILIARIA E INVERSIONES BRITISH ROYAL LTDA </t>
  </si>
  <si>
    <t>AV. LAS PERDICES 263</t>
  </si>
  <si>
    <t xml:space="preserve">JORGE FORNI AVILA </t>
  </si>
  <si>
    <t>FRANCO SOMIGLI TIJERO</t>
  </si>
  <si>
    <t xml:space="preserve">MODIFICACION DE PROYECTO OBRA NUEVA </t>
  </si>
  <si>
    <t>DFL N°2/59, LEY 19.537 COP.INMOB. (TIPO A) ART. 6.1.8. OGUC</t>
  </si>
  <si>
    <t>5,72 M</t>
  </si>
  <si>
    <t>5,4 M</t>
  </si>
  <si>
    <t xml:space="preserve">MODIFICACION DE PROYECTO AMPLIACION MAYOR </t>
  </si>
  <si>
    <t>8,8 M</t>
  </si>
  <si>
    <t>5,73 M</t>
  </si>
  <si>
    <t>MIGUEL DULANTO GALILEA</t>
  </si>
  <si>
    <t xml:space="preserve">CENTRO DE SERVICIO AUTOMOTOR </t>
  </si>
  <si>
    <t>7,15 M</t>
  </si>
  <si>
    <t>GIMNASIO</t>
  </si>
  <si>
    <t>LGUC., OGUC, PRC Y ART. 124° LGUC</t>
  </si>
  <si>
    <t>5 M</t>
  </si>
  <si>
    <t xml:space="preserve">MODIFICACION DE PROYECTO AMPLIACION </t>
  </si>
  <si>
    <t>ART. 5.1.18 OGUC</t>
  </si>
  <si>
    <t>LGUC., OGUC., PRC.</t>
  </si>
  <si>
    <t xml:space="preserve">LGUC., OGUC., PRC., </t>
  </si>
  <si>
    <t>CERTIFICADO DE REGULARIZACION VIVIENDA CUYO RECINTOS HABITABLES INCLUIDOS BAÑO Y COCINA NO EXCEDAN 90M2</t>
  </si>
  <si>
    <t>15.03.2023</t>
  </si>
  <si>
    <t>LOS ORFEBRES 380 Y LOS CERAMISTAS 8724</t>
  </si>
  <si>
    <t>COLEGIO</t>
  </si>
  <si>
    <t>ANTEPROYECTO                            AMPLIACION MAYOR A 100 M2</t>
  </si>
  <si>
    <t xml:space="preserve">ESTADISTICAS DE PERMISOS, RESOLUCIONES Y OTROS  MES DE MARZO 2023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</si>
</sst>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&quot;$&quot;\-#,##0"/>
    <numFmt numFmtId="42" formatCode="_ &quot;$&quot;* #,##0_ ;_ &quot;$&quot;* \-#,##0_ ;_ &quot;$&quot;* &quot;-&quot;_ ;_ @_ "/>
    <numFmt numFmtId="164" formatCode="&quot;$&quot;\ #,##0"/>
    <numFmt numFmtId="165" formatCode="#,##0.000"/>
    <numFmt numFmtId="166" formatCode="0.0"/>
    <numFmt numFmtId="167" formatCode="#,##0.0"/>
  </numFmts>
  <fonts count="4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color theme="1"/>
      <name val="Arial"/>
      <family val="2"/>
    </font>
    <font>
      <b/>
      <sz val="28"/>
      <color theme="0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22"/>
      <color theme="1"/>
      <name val="Arial"/>
      <family val="2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18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AmdtSymbols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indexed="64"/>
      </top>
      <bottom/>
      <diagonal/>
    </border>
    <border>
      <left style="medium">
        <color rgb="FFCCCCCC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CCCCCC"/>
      </bottom>
      <diagonal/>
    </border>
    <border>
      <left/>
      <right style="thick">
        <color rgb="FF000000"/>
      </right>
      <top/>
      <bottom style="medium">
        <color rgb="FFCCCCCC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CCCCCC"/>
      </top>
      <bottom style="thick">
        <color rgb="FF000000"/>
      </bottom>
      <diagonal/>
    </border>
    <border>
      <left/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CCCCCC"/>
      </left>
      <right/>
      <top style="medium">
        <color rgb="FF000000"/>
      </top>
      <bottom/>
      <diagonal/>
    </border>
    <border>
      <left/>
      <right style="medium">
        <color rgb="FFCCCCCC"/>
      </right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2" fontId="14" fillId="0" borderId="0" applyFont="0" applyFill="0" applyBorder="0" applyAlignment="0" applyProtection="0"/>
  </cellStyleXfs>
  <cellXfs count="289">
    <xf numFmtId="0" fontId="0" fillId="0" borderId="0" xfId="0"/>
    <xf numFmtId="0" fontId="6" fillId="0" borderId="0" xfId="0" applyFont="1"/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3" fillId="0" borderId="0" xfId="0" applyFont="1"/>
    <xf numFmtId="14" fontId="1" fillId="0" borderId="12" xfId="0" applyNumberFormat="1" applyFont="1" applyBorder="1" applyAlignment="1">
      <alignment horizontal="center" vertical="center" wrapText="1"/>
    </xf>
    <xf numFmtId="0" fontId="1" fillId="0" borderId="12" xfId="0" quotePrefix="1" applyFont="1" applyBorder="1" applyAlignment="1">
      <alignment horizontal="center" vertical="center" wrapText="1"/>
    </xf>
    <xf numFmtId="0" fontId="13" fillId="0" borderId="0" xfId="0" applyFont="1"/>
    <xf numFmtId="42" fontId="1" fillId="0" borderId="12" xfId="1" applyFont="1" applyBorder="1" applyAlignment="1">
      <alignment horizontal="right" vertical="center"/>
    </xf>
    <xf numFmtId="42" fontId="1" fillId="0" borderId="12" xfId="1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center"/>
    </xf>
    <xf numFmtId="0" fontId="16" fillId="5" borderId="16" xfId="0" applyFont="1" applyFill="1" applyBorder="1"/>
    <xf numFmtId="0" fontId="3" fillId="5" borderId="17" xfId="0" applyFont="1" applyFill="1" applyBorder="1"/>
    <xf numFmtId="0" fontId="7" fillId="5" borderId="17" xfId="0" applyFont="1" applyFill="1" applyBorder="1" applyAlignment="1">
      <alignment horizontal="center"/>
    </xf>
    <xf numFmtId="3" fontId="4" fillId="5" borderId="17" xfId="0" applyNumberFormat="1" applyFont="1" applyFill="1" applyBorder="1" applyAlignment="1">
      <alignment horizontal="right"/>
    </xf>
    <xf numFmtId="4" fontId="4" fillId="5" borderId="17" xfId="0" applyNumberFormat="1" applyFont="1" applyFill="1" applyBorder="1" applyAlignment="1">
      <alignment horizontal="right"/>
    </xf>
    <xf numFmtId="0" fontId="3" fillId="5" borderId="18" xfId="0" applyFont="1" applyFill="1" applyBorder="1"/>
    <xf numFmtId="0" fontId="17" fillId="0" borderId="0" xfId="0" applyFont="1"/>
    <xf numFmtId="0" fontId="18" fillId="0" borderId="0" xfId="0" applyFont="1"/>
    <xf numFmtId="0" fontId="19" fillId="2" borderId="19" xfId="0" applyFont="1" applyFill="1" applyBorder="1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2" fillId="0" borderId="3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2" fontId="1" fillId="0" borderId="0" xfId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/>
    </xf>
    <xf numFmtId="165" fontId="11" fillId="2" borderId="20" xfId="0" applyNumberFormat="1" applyFont="1" applyFill="1" applyBorder="1" applyAlignment="1">
      <alignment horizontal="right"/>
    </xf>
    <xf numFmtId="0" fontId="20" fillId="0" borderId="12" xfId="0" applyFont="1" applyBorder="1" applyAlignment="1">
      <alignment horizontal="center" vertical="center" wrapText="1"/>
    </xf>
    <xf numFmtId="0" fontId="20" fillId="0" borderId="12" xfId="0" applyFont="1" applyBorder="1"/>
    <xf numFmtId="0" fontId="20" fillId="0" borderId="12" xfId="0" applyFont="1" applyBorder="1" applyAlignment="1">
      <alignment horizontal="center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8" xfId="0" applyFont="1" applyFill="1" applyBorder="1" applyAlignment="1">
      <alignment vertical="top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0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vertical="top" wrapText="1"/>
    </xf>
    <xf numFmtId="0" fontId="15" fillId="3" borderId="32" xfId="0" applyFont="1" applyFill="1" applyBorder="1" applyAlignment="1">
      <alignment vertical="top" wrapText="1"/>
    </xf>
    <xf numFmtId="0" fontId="15" fillId="0" borderId="0" xfId="0" applyFont="1" applyAlignment="1">
      <alignment vertical="center" wrapText="1"/>
    </xf>
    <xf numFmtId="42" fontId="11" fillId="2" borderId="36" xfId="0" applyNumberFormat="1" applyFont="1" applyFill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1" fillId="0" borderId="0" xfId="0" quotePrefix="1" applyFont="1" applyAlignment="1">
      <alignment horizontal="center" vertical="center" wrapText="1"/>
    </xf>
    <xf numFmtId="2" fontId="2" fillId="0" borderId="0" xfId="0" applyNumberFormat="1" applyFont="1" applyAlignment="1">
      <alignment horizontal="right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42" fontId="23" fillId="2" borderId="12" xfId="1" applyFont="1" applyFill="1" applyBorder="1" applyAlignment="1">
      <alignment horizontal="right"/>
    </xf>
    <xf numFmtId="0" fontId="24" fillId="2" borderId="12" xfId="0" applyFont="1" applyFill="1" applyBorder="1"/>
    <xf numFmtId="4" fontId="23" fillId="2" borderId="12" xfId="0" applyNumberFormat="1" applyFont="1" applyFill="1" applyBorder="1" applyAlignment="1">
      <alignment horizontal="right"/>
    </xf>
    <xf numFmtId="14" fontId="25" fillId="0" borderId="1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0" fillId="0" borderId="0" xfId="0" applyAlignment="1">
      <alignment wrapText="1"/>
    </xf>
    <xf numFmtId="42" fontId="23" fillId="3" borderId="0" xfId="1" applyFont="1" applyFill="1" applyBorder="1" applyAlignment="1">
      <alignment horizontal="right"/>
    </xf>
    <xf numFmtId="0" fontId="24" fillId="3" borderId="0" xfId="0" applyFont="1" applyFill="1"/>
    <xf numFmtId="4" fontId="23" fillId="3" borderId="0" xfId="0" applyNumberFormat="1" applyFont="1" applyFill="1" applyAlignment="1">
      <alignment horizontal="right"/>
    </xf>
    <xf numFmtId="0" fontId="9" fillId="4" borderId="0" xfId="0" applyFont="1" applyFill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0" fillId="0" borderId="7" xfId="0" applyBorder="1"/>
    <xf numFmtId="0" fontId="0" fillId="0" borderId="11" xfId="0" applyBorder="1"/>
    <xf numFmtId="0" fontId="0" fillId="4" borderId="8" xfId="0" applyFill="1" applyBorder="1"/>
    <xf numFmtId="0" fontId="0" fillId="4" borderId="11" xfId="0" applyFill="1" applyBorder="1"/>
    <xf numFmtId="0" fontId="0" fillId="3" borderId="8" xfId="0" applyFill="1" applyBorder="1"/>
    <xf numFmtId="0" fontId="0" fillId="3" borderId="0" xfId="0" applyFill="1"/>
    <xf numFmtId="167" fontId="1" fillId="0" borderId="12" xfId="0" applyNumberFormat="1" applyFont="1" applyBorder="1" applyAlignment="1">
      <alignment horizontal="right" vertical="center"/>
    </xf>
    <xf numFmtId="166" fontId="2" fillId="0" borderId="12" xfId="0" applyNumberFormat="1" applyFont="1" applyBorder="1" applyAlignment="1">
      <alignment horizontal="right" vertical="center"/>
    </xf>
    <xf numFmtId="0" fontId="7" fillId="2" borderId="12" xfId="0" applyFont="1" applyFill="1" applyBorder="1"/>
    <xf numFmtId="0" fontId="7" fillId="3" borderId="0" xfId="0" applyFont="1" applyFill="1" applyAlignment="1">
      <alignment wrapText="1"/>
    </xf>
    <xf numFmtId="6" fontId="7" fillId="3" borderId="0" xfId="0" applyNumberFormat="1" applyFont="1" applyFill="1" applyAlignment="1">
      <alignment horizontal="right" wrapText="1"/>
    </xf>
    <xf numFmtId="0" fontId="17" fillId="3" borderId="0" xfId="0" applyFont="1" applyFill="1" applyAlignment="1">
      <alignment wrapText="1"/>
    </xf>
    <xf numFmtId="0" fontId="7" fillId="3" borderId="0" xfId="0" applyFont="1" applyFill="1" applyAlignment="1">
      <alignment horizontal="right" wrapText="1"/>
    </xf>
    <xf numFmtId="166" fontId="6" fillId="0" borderId="12" xfId="0" applyNumberFormat="1" applyFont="1" applyBorder="1" applyAlignment="1">
      <alignment horizontal="center"/>
    </xf>
    <xf numFmtId="3" fontId="28" fillId="0" borderId="12" xfId="0" applyNumberFormat="1" applyFont="1" applyBorder="1" applyAlignment="1">
      <alignment horizontal="center" vertical="center"/>
    </xf>
    <xf numFmtId="0" fontId="29" fillId="0" borderId="12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2" fontId="11" fillId="3" borderId="0" xfId="0" applyNumberFormat="1" applyFont="1" applyFill="1"/>
    <xf numFmtId="0" fontId="32" fillId="2" borderId="12" xfId="0" applyFont="1" applyFill="1" applyBorder="1"/>
    <xf numFmtId="14" fontId="0" fillId="0" borderId="0" xfId="0" applyNumberFormat="1" applyAlignment="1">
      <alignment horizontal="left"/>
    </xf>
    <xf numFmtId="3" fontId="4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6" fillId="3" borderId="0" xfId="0" applyFont="1" applyFill="1" applyAlignment="1">
      <alignment horizontal="center"/>
    </xf>
    <xf numFmtId="42" fontId="33" fillId="3" borderId="0" xfId="1" applyFont="1" applyFill="1" applyBorder="1" applyAlignment="1">
      <alignment horizontal="right"/>
    </xf>
    <xf numFmtId="0" fontId="34" fillId="3" borderId="0" xfId="0" applyFont="1" applyFill="1"/>
    <xf numFmtId="0" fontId="27" fillId="0" borderId="0" xfId="0" applyFont="1"/>
    <xf numFmtId="4" fontId="26" fillId="3" borderId="0" xfId="0" applyNumberFormat="1" applyFont="1" applyFill="1" applyAlignment="1">
      <alignment horizontal="right"/>
    </xf>
    <xf numFmtId="0" fontId="2" fillId="3" borderId="0" xfId="0" applyFont="1" applyFill="1" applyAlignment="1">
      <alignment horizontal="center"/>
    </xf>
    <xf numFmtId="42" fontId="1" fillId="3" borderId="0" xfId="1" applyFont="1" applyFill="1" applyBorder="1" applyAlignment="1">
      <alignment horizontal="right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right"/>
    </xf>
    <xf numFmtId="0" fontId="1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42" fontId="21" fillId="2" borderId="12" xfId="0" applyNumberFormat="1" applyFont="1" applyFill="1" applyBorder="1"/>
    <xf numFmtId="4" fontId="21" fillId="2" borderId="12" xfId="0" applyNumberFormat="1" applyFont="1" applyFill="1" applyBorder="1"/>
    <xf numFmtId="4" fontId="6" fillId="0" borderId="12" xfId="0" applyNumberFormat="1" applyFont="1" applyBorder="1" applyAlignment="1">
      <alignment horizontal="center"/>
    </xf>
    <xf numFmtId="0" fontId="3" fillId="3" borderId="0" xfId="0" applyFont="1" applyFill="1"/>
    <xf numFmtId="0" fontId="10" fillId="6" borderId="38" xfId="0" applyFont="1" applyFill="1" applyBorder="1" applyAlignment="1">
      <alignment vertical="center"/>
    </xf>
    <xf numFmtId="0" fontId="0" fillId="6" borderId="39" xfId="0" applyFill="1" applyBorder="1" applyAlignment="1">
      <alignment wrapText="1"/>
    </xf>
    <xf numFmtId="0" fontId="0" fillId="6" borderId="40" xfId="0" applyFill="1" applyBorder="1" applyAlignment="1">
      <alignment wrapText="1"/>
    </xf>
    <xf numFmtId="0" fontId="36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wrapText="1"/>
    </xf>
    <xf numFmtId="0" fontId="37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7" fillId="7" borderId="0" xfId="0" applyFont="1" applyFill="1" applyAlignment="1">
      <alignment vertical="center" wrapText="1"/>
    </xf>
    <xf numFmtId="0" fontId="23" fillId="0" borderId="12" xfId="0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6" fontId="2" fillId="0" borderId="12" xfId="0" applyNumberFormat="1" applyFont="1" applyBorder="1" applyAlignment="1">
      <alignment horizontal="right" vertical="center" wrapText="1"/>
    </xf>
    <xf numFmtId="0" fontId="38" fillId="7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right" vertical="center" wrapText="1"/>
    </xf>
    <xf numFmtId="6" fontId="11" fillId="2" borderId="12" xfId="0" applyNumberFormat="1" applyFont="1" applyFill="1" applyBorder="1" applyAlignment="1">
      <alignment horizontal="center"/>
    </xf>
    <xf numFmtId="0" fontId="19" fillId="2" borderId="12" xfId="0" applyFont="1" applyFill="1" applyBorder="1"/>
    <xf numFmtId="2" fontId="11" fillId="2" borderId="12" xfId="0" applyNumberFormat="1" applyFont="1" applyFill="1" applyBorder="1" applyAlignment="1">
      <alignment horizontal="right"/>
    </xf>
    <xf numFmtId="0" fontId="0" fillId="0" borderId="62" xfId="0" applyBorder="1" applyAlignment="1">
      <alignment vertical="center" wrapText="1"/>
    </xf>
    <xf numFmtId="0" fontId="23" fillId="7" borderId="12" xfId="0" applyFont="1" applyFill="1" applyBorder="1" applyAlignment="1">
      <alignment horizontal="center" vertical="center" wrapText="1"/>
    </xf>
    <xf numFmtId="6" fontId="2" fillId="7" borderId="12" xfId="0" applyNumberFormat="1" applyFont="1" applyFill="1" applyBorder="1" applyAlignment="1">
      <alignment vertical="center" wrapText="1"/>
    </xf>
    <xf numFmtId="0" fontId="2" fillId="7" borderId="12" xfId="0" applyFont="1" applyFill="1" applyBorder="1" applyAlignment="1">
      <alignment vertical="center" wrapText="1"/>
    </xf>
    <xf numFmtId="3" fontId="28" fillId="0" borderId="24" xfId="0" applyNumberFormat="1" applyFont="1" applyBorder="1" applyAlignment="1">
      <alignment horizontal="center" vertical="center"/>
    </xf>
    <xf numFmtId="14" fontId="1" fillId="0" borderId="24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4" xfId="0" quotePrefix="1" applyFont="1" applyBorder="1" applyAlignment="1">
      <alignment horizontal="center" vertical="center" wrapText="1"/>
    </xf>
    <xf numFmtId="42" fontId="1" fillId="0" borderId="24" xfId="1" applyFont="1" applyFill="1" applyBorder="1" applyAlignment="1">
      <alignment horizontal="right" vertical="center"/>
    </xf>
    <xf numFmtId="4" fontId="1" fillId="0" borderId="24" xfId="0" applyNumberFormat="1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0" fillId="0" borderId="12" xfId="0" applyBorder="1"/>
    <xf numFmtId="0" fontId="7" fillId="2" borderId="33" xfId="0" applyFont="1" applyFill="1" applyBorder="1"/>
    <xf numFmtId="6" fontId="23" fillId="2" borderId="33" xfId="0" applyNumberFormat="1" applyFont="1" applyFill="1" applyBorder="1" applyAlignment="1">
      <alignment horizontal="center"/>
    </xf>
    <xf numFmtId="0" fontId="39" fillId="2" borderId="33" xfId="0" applyFont="1" applyFill="1" applyBorder="1"/>
    <xf numFmtId="2" fontId="23" fillId="2" borderId="33" xfId="0" applyNumberFormat="1" applyFont="1" applyFill="1" applyBorder="1" applyAlignment="1">
      <alignment horizontal="right"/>
    </xf>
    <xf numFmtId="0" fontId="40" fillId="0" borderId="0" xfId="0" applyFont="1"/>
    <xf numFmtId="0" fontId="7" fillId="3" borderId="0" xfId="0" applyFont="1" applyFill="1"/>
    <xf numFmtId="6" fontId="23" fillId="3" borderId="0" xfId="0" applyNumberFormat="1" applyFont="1" applyFill="1" applyAlignment="1">
      <alignment horizontal="center"/>
    </xf>
    <xf numFmtId="0" fontId="39" fillId="3" borderId="0" xfId="0" applyFont="1" applyFill="1"/>
    <xf numFmtId="2" fontId="23" fillId="3" borderId="0" xfId="0" applyNumberFormat="1" applyFont="1" applyFill="1" applyAlignment="1">
      <alignment horizontal="right"/>
    </xf>
    <xf numFmtId="0" fontId="3" fillId="2" borderId="17" xfId="0" applyFont="1" applyFill="1" applyBorder="1"/>
    <xf numFmtId="0" fontId="7" fillId="2" borderId="17" xfId="0" applyFont="1" applyFill="1" applyBorder="1" applyAlignment="1">
      <alignment horizontal="center"/>
    </xf>
    <xf numFmtId="3" fontId="4" fillId="2" borderId="17" xfId="0" applyNumberFormat="1" applyFont="1" applyFill="1" applyBorder="1" applyAlignment="1">
      <alignment horizontal="right"/>
    </xf>
    <xf numFmtId="4" fontId="4" fillId="2" borderId="17" xfId="0" applyNumberFormat="1" applyFont="1" applyFill="1" applyBorder="1" applyAlignment="1">
      <alignment horizontal="right"/>
    </xf>
    <xf numFmtId="0" fontId="3" fillId="2" borderId="18" xfId="0" applyFont="1" applyFill="1" applyBorder="1"/>
    <xf numFmtId="0" fontId="15" fillId="0" borderId="6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3" fontId="26" fillId="3" borderId="19" xfId="0" applyNumberFormat="1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4" fontId="26" fillId="3" borderId="19" xfId="0" applyNumberFormat="1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3" borderId="26" xfId="0" applyFont="1" applyFill="1" applyBorder="1" applyAlignment="1">
      <alignment horizontal="center" vertical="center" wrapText="1"/>
    </xf>
    <xf numFmtId="3" fontId="26" fillId="3" borderId="26" xfId="0" applyNumberFormat="1" applyFont="1" applyFill="1" applyBorder="1" applyAlignment="1">
      <alignment horizontal="center" vertical="center"/>
    </xf>
    <xf numFmtId="0" fontId="26" fillId="3" borderId="26" xfId="0" applyFont="1" applyFill="1" applyBorder="1" applyAlignment="1">
      <alignment horizontal="center" vertical="center"/>
    </xf>
    <xf numFmtId="4" fontId="26" fillId="3" borderId="26" xfId="0" applyNumberFormat="1" applyFont="1" applyFill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1" fontId="23" fillId="0" borderId="12" xfId="0" applyNumberFormat="1" applyFont="1" applyBorder="1" applyAlignment="1">
      <alignment horizontal="center"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42" fontId="2" fillId="0" borderId="12" xfId="1" applyFont="1" applyFill="1" applyBorder="1" applyAlignment="1">
      <alignment horizontal="right" vertical="center" wrapText="1"/>
    </xf>
    <xf numFmtId="4" fontId="2" fillId="3" borderId="12" xfId="0" applyNumberFormat="1" applyFont="1" applyFill="1" applyBorder="1" applyAlignment="1">
      <alignment horizontal="right" vertical="center"/>
    </xf>
    <xf numFmtId="1" fontId="23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/>
    </xf>
    <xf numFmtId="0" fontId="2" fillId="3" borderId="0" xfId="0" applyFont="1" applyFill="1" applyAlignment="1">
      <alignment horizontal="center" vertical="center" wrapText="1"/>
    </xf>
    <xf numFmtId="42" fontId="2" fillId="0" borderId="0" xfId="1" applyFont="1" applyFill="1" applyBorder="1" applyAlignment="1">
      <alignment horizontal="right" vertical="center" wrapText="1"/>
    </xf>
    <xf numFmtId="4" fontId="2" fillId="3" borderId="0" xfId="0" applyNumberFormat="1" applyFont="1" applyFill="1" applyAlignment="1">
      <alignment horizontal="right" vertical="center"/>
    </xf>
    <xf numFmtId="42" fontId="11" fillId="2" borderId="12" xfId="0" applyNumberFormat="1" applyFont="1" applyFill="1" applyBorder="1" applyAlignment="1">
      <alignment horizontal="center"/>
    </xf>
    <xf numFmtId="2" fontId="11" fillId="2" borderId="12" xfId="0" applyNumberFormat="1" applyFont="1" applyFill="1" applyBorder="1"/>
    <xf numFmtId="42" fontId="11" fillId="3" borderId="0" xfId="0" applyNumberFormat="1" applyFont="1" applyFill="1" applyAlignment="1">
      <alignment horizontal="center"/>
    </xf>
    <xf numFmtId="0" fontId="19" fillId="3" borderId="0" xfId="0" applyFont="1" applyFill="1"/>
    <xf numFmtId="2" fontId="11" fillId="3" borderId="0" xfId="0" applyNumberFormat="1" applyFont="1" applyFill="1" applyAlignment="1">
      <alignment horizontal="right"/>
    </xf>
    <xf numFmtId="0" fontId="41" fillId="2" borderId="41" xfId="0" applyFont="1" applyFill="1" applyBorder="1" applyAlignment="1">
      <alignment horizontal="center" vertical="center" wrapText="1"/>
    </xf>
    <xf numFmtId="0" fontId="41" fillId="2" borderId="42" xfId="0" applyFont="1" applyFill="1" applyBorder="1" applyAlignment="1">
      <alignment horizontal="center" vertical="center" wrapText="1"/>
    </xf>
    <xf numFmtId="0" fontId="41" fillId="2" borderId="47" xfId="0" applyFont="1" applyFill="1" applyBorder="1" applyAlignment="1">
      <alignment horizontal="center" vertical="center" wrapText="1"/>
    </xf>
    <xf numFmtId="0" fontId="41" fillId="2" borderId="48" xfId="0" applyFont="1" applyFill="1" applyBorder="1" applyAlignment="1">
      <alignment horizontal="center" vertical="center" wrapText="1"/>
    </xf>
    <xf numFmtId="0" fontId="41" fillId="2" borderId="43" xfId="0" applyFont="1" applyFill="1" applyBorder="1" applyAlignment="1">
      <alignment horizontal="center" vertical="center" wrapText="1"/>
    </xf>
    <xf numFmtId="0" fontId="41" fillId="2" borderId="49" xfId="0" applyFont="1" applyFill="1" applyBorder="1" applyAlignment="1">
      <alignment horizontal="center" vertical="center" wrapText="1"/>
    </xf>
    <xf numFmtId="0" fontId="41" fillId="2" borderId="56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2" fillId="7" borderId="12" xfId="0" applyNumberFormat="1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vertical="center" wrapText="1"/>
    </xf>
    <xf numFmtId="6" fontId="2" fillId="7" borderId="12" xfId="0" applyNumberFormat="1" applyFont="1" applyFill="1" applyBorder="1" applyAlignment="1">
      <alignment vertical="center" wrapText="1"/>
    </xf>
    <xf numFmtId="0" fontId="2" fillId="7" borderId="12" xfId="0" applyFont="1" applyFill="1" applyBorder="1" applyAlignment="1">
      <alignment horizontal="right" vertical="center" wrapText="1"/>
    </xf>
    <xf numFmtId="0" fontId="41" fillId="2" borderId="46" xfId="0" applyFont="1" applyFill="1" applyBorder="1" applyAlignment="1">
      <alignment horizontal="center" vertical="center" wrapText="1"/>
    </xf>
    <xf numFmtId="0" fontId="41" fillId="2" borderId="51" xfId="0" applyFont="1" applyFill="1" applyBorder="1" applyAlignment="1">
      <alignment horizontal="center" vertical="center" wrapText="1"/>
    </xf>
    <xf numFmtId="0" fontId="41" fillId="2" borderId="58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vertical="top" wrapText="1"/>
    </xf>
    <xf numFmtId="0" fontId="6" fillId="2" borderId="53" xfId="0" applyFont="1" applyFill="1" applyBorder="1" applyAlignment="1">
      <alignment vertical="top" wrapText="1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2" borderId="5" xfId="0" applyFont="1" applyFill="1" applyBorder="1"/>
    <xf numFmtId="0" fontId="10" fillId="2" borderId="6" xfId="0" applyFont="1" applyFill="1" applyBorder="1"/>
    <xf numFmtId="0" fontId="10" fillId="2" borderId="9" xfId="0" applyFont="1" applyFill="1" applyBorder="1"/>
    <xf numFmtId="0" fontId="10" fillId="2" borderId="10" xfId="0" applyFont="1" applyFill="1" applyBorder="1"/>
    <xf numFmtId="0" fontId="10" fillId="2" borderId="37" xfId="0" applyFont="1" applyFill="1" applyBorder="1"/>
    <xf numFmtId="0" fontId="10" fillId="2" borderId="23" xfId="0" applyFont="1" applyFill="1" applyBorder="1"/>
    <xf numFmtId="0" fontId="10" fillId="2" borderId="22" xfId="0" applyFont="1" applyFill="1" applyBorder="1"/>
    <xf numFmtId="0" fontId="10" fillId="2" borderId="11" xfId="0" applyFont="1" applyFill="1" applyBorder="1"/>
    <xf numFmtId="0" fontId="8" fillId="4" borderId="4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0" fontId="26" fillId="0" borderId="0" xfId="0" applyFont="1" applyAlignment="1">
      <alignment horizontal="left"/>
    </xf>
    <xf numFmtId="0" fontId="41" fillId="2" borderId="54" xfId="0" applyFont="1" applyFill="1" applyBorder="1" applyAlignment="1">
      <alignment horizontal="center" vertical="center" wrapText="1"/>
    </xf>
    <xf numFmtId="0" fontId="41" fillId="2" borderId="55" xfId="0" applyFont="1" applyFill="1" applyBorder="1" applyAlignment="1">
      <alignment horizontal="center" vertical="center" wrapText="1"/>
    </xf>
    <xf numFmtId="0" fontId="0" fillId="0" borderId="60" xfId="0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0" fillId="0" borderId="64" xfId="0" applyBorder="1" applyAlignment="1">
      <alignment vertical="center" wrapText="1"/>
    </xf>
    <xf numFmtId="0" fontId="41" fillId="2" borderId="44" xfId="0" applyFont="1" applyFill="1" applyBorder="1" applyAlignment="1">
      <alignment horizontal="center" vertical="center" wrapText="1"/>
    </xf>
    <xf numFmtId="0" fontId="41" fillId="2" borderId="50" xfId="0" applyFont="1" applyFill="1" applyBorder="1" applyAlignment="1">
      <alignment horizontal="center" vertical="center" wrapText="1"/>
    </xf>
    <xf numFmtId="0" fontId="41" fillId="2" borderId="57" xfId="0" applyFont="1" applyFill="1" applyBorder="1" applyAlignment="1">
      <alignment horizontal="center" vertical="center" wrapText="1"/>
    </xf>
    <xf numFmtId="0" fontId="41" fillId="2" borderId="45" xfId="0" applyFont="1" applyFill="1" applyBorder="1" applyAlignment="1">
      <alignment horizontal="center" vertical="center" wrapText="1"/>
    </xf>
    <xf numFmtId="0" fontId="41" fillId="2" borderId="59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/>
    </xf>
    <xf numFmtId="0" fontId="21" fillId="2" borderId="18" xfId="0" applyFont="1" applyFill="1" applyBorder="1" applyAlignment="1">
      <alignment horizontal="center"/>
    </xf>
    <xf numFmtId="42" fontId="5" fillId="0" borderId="12" xfId="0" applyNumberFormat="1" applyFont="1" applyBorder="1" applyAlignment="1">
      <alignment horizontal="center" vertical="center" wrapText="1"/>
    </xf>
    <xf numFmtId="164" fontId="20" fillId="0" borderId="12" xfId="0" applyNumberFormat="1" applyFont="1" applyBorder="1" applyAlignment="1">
      <alignment horizontal="center" vertical="center" wrapText="1"/>
    </xf>
    <xf numFmtId="165" fontId="20" fillId="0" borderId="12" xfId="0" applyNumberFormat="1" applyFont="1" applyBorder="1" applyAlignment="1">
      <alignment horizontal="right" vertical="center" wrapText="1"/>
    </xf>
    <xf numFmtId="4" fontId="20" fillId="0" borderId="12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4" fontId="20" fillId="0" borderId="12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4" fontId="20" fillId="0" borderId="24" xfId="0" applyNumberFormat="1" applyFont="1" applyBorder="1" applyAlignment="1">
      <alignment horizontal="center" vertical="center" wrapText="1"/>
    </xf>
    <xf numFmtId="4" fontId="20" fillId="0" borderId="33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 wrapText="1"/>
    </xf>
    <xf numFmtId="42" fontId="5" fillId="0" borderId="24" xfId="0" applyNumberFormat="1" applyFont="1" applyBorder="1" applyAlignment="1">
      <alignment horizontal="left" vertical="center" wrapText="1"/>
    </xf>
    <xf numFmtId="42" fontId="5" fillId="0" borderId="33" xfId="0" applyNumberFormat="1" applyFont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5" fillId="3" borderId="21" xfId="0" applyFont="1" applyFill="1" applyBorder="1" applyAlignment="1">
      <alignment vertical="center" wrapText="1"/>
    </xf>
    <xf numFmtId="0" fontId="15" fillId="3" borderId="22" xfId="0" applyFont="1" applyFill="1" applyBorder="1" applyAlignment="1">
      <alignment vertical="center" wrapText="1"/>
    </xf>
    <xf numFmtId="0" fontId="15" fillId="3" borderId="24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vertical="top" wrapText="1"/>
    </xf>
    <xf numFmtId="0" fontId="15" fillId="3" borderId="11" xfId="0" applyFont="1" applyFill="1" applyBorder="1" applyAlignment="1">
      <alignment vertical="top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</xdr:row>
      <xdr:rowOff>35719</xdr:rowOff>
    </xdr:from>
    <xdr:to>
      <xdr:col>2</xdr:col>
      <xdr:colOff>1262062</xdr:colOff>
      <xdr:row>10</xdr:row>
      <xdr:rowOff>47625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6219"/>
          <a:ext cx="3214687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1"/>
  <sheetViews>
    <sheetView tabSelected="1" zoomScale="80" zoomScaleNormal="80" zoomScaleSheetLayoutView="100" zoomScalePageLayoutView="50" workbookViewId="0">
      <selection activeCell="A8" sqref="A8:M11"/>
    </sheetView>
  </sheetViews>
  <sheetFormatPr baseColWidth="10" defaultRowHeight="15" x14ac:dyDescent="0.25"/>
  <cols>
    <col min="1" max="1" width="13.85546875" customWidth="1"/>
    <col min="2" max="2" width="16.85546875" customWidth="1"/>
    <col min="3" max="3" width="44.42578125" customWidth="1"/>
    <col min="4" max="4" width="45" customWidth="1"/>
    <col min="5" max="5" width="43.7109375" customWidth="1"/>
    <col min="6" max="6" width="30.28515625" customWidth="1"/>
    <col min="7" max="7" width="23" customWidth="1"/>
    <col min="8" max="8" width="23.7109375" customWidth="1"/>
    <col min="9" max="9" width="37.28515625" customWidth="1"/>
    <col min="10" max="10" width="18.42578125" customWidth="1"/>
    <col min="11" max="11" width="20.7109375" customWidth="1"/>
    <col min="12" max="12" width="29.85546875" customWidth="1"/>
    <col min="13" max="13" width="20" customWidth="1"/>
  </cols>
  <sheetData>
    <row r="1" spans="1:14" ht="4.5" customHeight="1" thickBot="1" x14ac:dyDescent="0.3"/>
    <row r="2" spans="1:14" ht="3" hidden="1" customHeight="1" thickBot="1" x14ac:dyDescent="0.3"/>
    <row r="3" spans="1:14" ht="15.75" hidden="1" thickBot="1" x14ac:dyDescent="0.3"/>
    <row r="4" spans="1:14" ht="15.75" hidden="1" thickBot="1" x14ac:dyDescent="0.3"/>
    <row r="5" spans="1:14" ht="15.75" hidden="1" thickBot="1" x14ac:dyDescent="0.3"/>
    <row r="6" spans="1:14" ht="10.5" customHeight="1" x14ac:dyDescent="0.25">
      <c r="A6" s="228" t="s">
        <v>48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80"/>
    </row>
    <row r="7" spans="1:14" ht="10.5" customHeight="1" thickBot="1" x14ac:dyDescent="0.3">
      <c r="A7" s="230"/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81"/>
    </row>
    <row r="8" spans="1:14" x14ac:dyDescent="0.25">
      <c r="A8" s="240" t="s">
        <v>203</v>
      </c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82"/>
    </row>
    <row r="9" spans="1:14" x14ac:dyDescent="0.25">
      <c r="A9" s="242"/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82"/>
    </row>
    <row r="10" spans="1:14" x14ac:dyDescent="0.25">
      <c r="A10" s="242"/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82"/>
    </row>
    <row r="11" spans="1:14" ht="6" customHeight="1" thickBot="1" x14ac:dyDescent="0.3">
      <c r="A11" s="243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83"/>
    </row>
    <row r="12" spans="1:14" ht="6" customHeight="1" x14ac:dyDescent="0.25">
      <c r="A12" s="78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82"/>
    </row>
    <row r="13" spans="1:14" ht="6" customHeight="1" thickBot="1" x14ac:dyDescent="0.3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84"/>
    </row>
    <row r="14" spans="1:14" x14ac:dyDescent="0.25">
      <c r="A14" s="232" t="s">
        <v>12</v>
      </c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5"/>
    </row>
    <row r="15" spans="1:14" ht="15.75" thickBot="1" x14ac:dyDescent="0.3">
      <c r="A15" s="234"/>
      <c r="B15" s="235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26"/>
    </row>
    <row r="16" spans="1:14" x14ac:dyDescent="0.25">
      <c r="A16" s="208" t="s">
        <v>0</v>
      </c>
      <c r="B16" s="208" t="s">
        <v>1</v>
      </c>
      <c r="C16" s="245" t="s">
        <v>2</v>
      </c>
      <c r="D16" s="208" t="s">
        <v>3</v>
      </c>
      <c r="E16" s="208" t="s">
        <v>4</v>
      </c>
      <c r="F16" s="208" t="s">
        <v>5</v>
      </c>
      <c r="G16" s="208" t="s">
        <v>6</v>
      </c>
      <c r="H16" s="208" t="s">
        <v>7</v>
      </c>
      <c r="I16" s="208" t="s">
        <v>8</v>
      </c>
      <c r="J16" s="208" t="s">
        <v>11</v>
      </c>
      <c r="K16" s="227" t="s">
        <v>19</v>
      </c>
      <c r="L16" s="208" t="s">
        <v>9</v>
      </c>
      <c r="M16" s="208" t="s">
        <v>10</v>
      </c>
      <c r="N16" s="227" t="s">
        <v>18</v>
      </c>
    </row>
    <row r="17" spans="1:14" x14ac:dyDescent="0.25">
      <c r="A17" s="208"/>
      <c r="B17" s="208"/>
      <c r="C17" s="245"/>
      <c r="D17" s="208"/>
      <c r="E17" s="208"/>
      <c r="F17" s="213"/>
      <c r="G17" s="213"/>
      <c r="H17" s="213"/>
      <c r="I17" s="213"/>
      <c r="J17" s="213"/>
      <c r="K17" s="208"/>
      <c r="L17" s="213"/>
      <c r="M17" s="213"/>
      <c r="N17" s="208"/>
    </row>
    <row r="18" spans="1:14" ht="9" customHeight="1" thickBot="1" x14ac:dyDescent="0.3">
      <c r="A18" s="209"/>
      <c r="B18" s="209"/>
      <c r="C18" s="246"/>
      <c r="D18" s="209"/>
      <c r="E18" s="209"/>
      <c r="F18" s="214"/>
      <c r="G18" s="214"/>
      <c r="H18" s="214"/>
      <c r="I18" s="214"/>
      <c r="J18" s="214"/>
      <c r="K18" s="209"/>
      <c r="L18" s="214"/>
      <c r="M18" s="214"/>
      <c r="N18" s="209"/>
    </row>
    <row r="19" spans="1:14" ht="27" customHeight="1" x14ac:dyDescent="0.25">
      <c r="A19" s="67"/>
      <c r="B19" s="67"/>
      <c r="C19" s="68"/>
      <c r="D19" s="67"/>
      <c r="E19" s="67"/>
      <c r="F19" s="69"/>
      <c r="G19" s="69"/>
      <c r="H19" s="69"/>
      <c r="I19" s="69"/>
      <c r="J19" s="69"/>
      <c r="K19" s="67"/>
      <c r="L19" s="69"/>
      <c r="M19" s="69"/>
      <c r="N19" s="79"/>
    </row>
    <row r="20" spans="1:14" s="1" customFormat="1" ht="51.75" customHeight="1" x14ac:dyDescent="0.25">
      <c r="A20" s="94">
        <v>14649</v>
      </c>
      <c r="B20" s="66" t="s">
        <v>75</v>
      </c>
      <c r="C20" s="3" t="s">
        <v>74</v>
      </c>
      <c r="D20" s="3" t="s">
        <v>76</v>
      </c>
      <c r="E20" s="3" t="s">
        <v>180</v>
      </c>
      <c r="F20" s="6" t="s">
        <v>77</v>
      </c>
      <c r="G20" s="6" t="s">
        <v>56</v>
      </c>
      <c r="H20" s="13">
        <v>154643</v>
      </c>
      <c r="I20" s="6" t="s">
        <v>181</v>
      </c>
      <c r="J20" s="7">
        <v>0</v>
      </c>
      <c r="K20" s="7">
        <v>7556.57</v>
      </c>
      <c r="L20" s="2" t="s">
        <v>182</v>
      </c>
      <c r="M20" s="5" t="s">
        <v>21</v>
      </c>
      <c r="N20" s="58" t="s">
        <v>183</v>
      </c>
    </row>
    <row r="21" spans="1:14" s="1" customFormat="1" ht="30" x14ac:dyDescent="0.25">
      <c r="A21" s="94">
        <v>14650</v>
      </c>
      <c r="B21" s="66" t="s">
        <v>78</v>
      </c>
      <c r="C21" s="3" t="s">
        <v>79</v>
      </c>
      <c r="D21" s="3" t="s">
        <v>80</v>
      </c>
      <c r="E21" s="3" t="s">
        <v>81</v>
      </c>
      <c r="F21" s="6" t="s">
        <v>58</v>
      </c>
      <c r="G21" s="6" t="s">
        <v>56</v>
      </c>
      <c r="H21" s="13">
        <v>390504</v>
      </c>
      <c r="I21" s="6" t="s">
        <v>59</v>
      </c>
      <c r="J21" s="7">
        <v>64.13</v>
      </c>
      <c r="K21" s="7">
        <v>233.4</v>
      </c>
      <c r="L21" s="2" t="s">
        <v>47</v>
      </c>
      <c r="M21" s="5" t="s">
        <v>62</v>
      </c>
      <c r="N21" s="58" t="s">
        <v>184</v>
      </c>
    </row>
    <row r="22" spans="1:14" s="1" customFormat="1" ht="30" x14ac:dyDescent="0.25">
      <c r="A22" s="94">
        <v>14651</v>
      </c>
      <c r="B22" s="66" t="s">
        <v>143</v>
      </c>
      <c r="C22" s="3" t="s">
        <v>144</v>
      </c>
      <c r="D22" s="3" t="s">
        <v>145</v>
      </c>
      <c r="E22" s="3" t="s">
        <v>146</v>
      </c>
      <c r="F22" s="6" t="s">
        <v>58</v>
      </c>
      <c r="G22" s="6" t="s">
        <v>56</v>
      </c>
      <c r="H22" s="13">
        <v>48920</v>
      </c>
      <c r="I22" s="6" t="s">
        <v>185</v>
      </c>
      <c r="J22" s="7">
        <v>15.8</v>
      </c>
      <c r="K22" s="86">
        <v>915</v>
      </c>
      <c r="L22" s="2" t="s">
        <v>15</v>
      </c>
      <c r="M22" s="5" t="s">
        <v>21</v>
      </c>
      <c r="N22" s="58" t="s">
        <v>186</v>
      </c>
    </row>
    <row r="23" spans="1:14" s="1" customFormat="1" ht="20.25" x14ac:dyDescent="0.25">
      <c r="A23" s="94">
        <v>14652</v>
      </c>
      <c r="B23" s="66" t="s">
        <v>151</v>
      </c>
      <c r="C23" s="3" t="s">
        <v>152</v>
      </c>
      <c r="D23" s="3" t="s">
        <v>153</v>
      </c>
      <c r="E23" s="3" t="s">
        <v>154</v>
      </c>
      <c r="F23" s="6" t="s">
        <v>58</v>
      </c>
      <c r="G23" s="6" t="s">
        <v>56</v>
      </c>
      <c r="H23" s="13">
        <v>267260</v>
      </c>
      <c r="I23" s="6" t="s">
        <v>59</v>
      </c>
      <c r="J23" s="7">
        <v>74.66</v>
      </c>
      <c r="K23" s="7" t="s">
        <v>155</v>
      </c>
      <c r="L23" s="2" t="s">
        <v>15</v>
      </c>
      <c r="M23" s="5" t="s">
        <v>21</v>
      </c>
      <c r="N23" s="117" t="s">
        <v>187</v>
      </c>
    </row>
    <row r="24" spans="1:14" s="1" customFormat="1" ht="45" x14ac:dyDescent="0.25">
      <c r="A24" s="94">
        <v>14653</v>
      </c>
      <c r="B24" s="66" t="s">
        <v>160</v>
      </c>
      <c r="C24" s="3" t="s">
        <v>164</v>
      </c>
      <c r="D24" s="3" t="s">
        <v>165</v>
      </c>
      <c r="E24" s="3" t="s">
        <v>188</v>
      </c>
      <c r="F24" s="6" t="s">
        <v>58</v>
      </c>
      <c r="G24" s="6" t="s">
        <v>189</v>
      </c>
      <c r="H24" s="13">
        <v>171257</v>
      </c>
      <c r="I24" s="6" t="s">
        <v>52</v>
      </c>
      <c r="J24" s="7" t="s">
        <v>169</v>
      </c>
      <c r="K24" s="7" t="s">
        <v>173</v>
      </c>
      <c r="L24" s="2" t="s">
        <v>47</v>
      </c>
      <c r="M24" s="5" t="s">
        <v>170</v>
      </c>
      <c r="N24" s="93" t="s">
        <v>190</v>
      </c>
    </row>
    <row r="25" spans="1:14" s="1" customFormat="1" ht="24" x14ac:dyDescent="0.25">
      <c r="A25" s="94">
        <v>14654</v>
      </c>
      <c r="B25" s="66" t="s">
        <v>160</v>
      </c>
      <c r="C25" s="3" t="s">
        <v>166</v>
      </c>
      <c r="D25" s="3" t="s">
        <v>168</v>
      </c>
      <c r="E25" s="3" t="s">
        <v>167</v>
      </c>
      <c r="F25" s="6" t="s">
        <v>171</v>
      </c>
      <c r="G25" s="6" t="s">
        <v>191</v>
      </c>
      <c r="H25" s="13">
        <v>173831</v>
      </c>
      <c r="I25" s="6" t="s">
        <v>52</v>
      </c>
      <c r="J25" s="7" t="s">
        <v>172</v>
      </c>
      <c r="K25" s="7">
        <v>1824</v>
      </c>
      <c r="L25" s="2" t="s">
        <v>192</v>
      </c>
      <c r="M25" s="5" t="s">
        <v>170</v>
      </c>
      <c r="N25" s="93" t="s">
        <v>193</v>
      </c>
    </row>
    <row r="26" spans="1:14" s="107" customFormat="1" ht="24" customHeight="1" x14ac:dyDescent="0.25">
      <c r="A26" s="101"/>
      <c r="B26" s="102"/>
      <c r="C26" s="27"/>
      <c r="D26" s="27"/>
      <c r="E26" s="27"/>
      <c r="F26" s="103"/>
      <c r="G26" s="109"/>
      <c r="H26" s="110"/>
      <c r="I26" s="111"/>
      <c r="J26" s="112"/>
      <c r="K26" s="112"/>
      <c r="L26" s="34"/>
      <c r="M26" s="113"/>
      <c r="N26" s="114"/>
    </row>
    <row r="27" spans="1:14" s="107" customFormat="1" ht="24" customHeight="1" x14ac:dyDescent="0.4">
      <c r="A27" s="101"/>
      <c r="B27" s="102"/>
      <c r="C27" s="27"/>
      <c r="D27" s="27"/>
      <c r="E27" s="27"/>
      <c r="F27" s="103"/>
      <c r="G27" s="15" t="s">
        <v>14</v>
      </c>
      <c r="H27" s="63">
        <f>SUM(H20:H25)</f>
        <v>1206415</v>
      </c>
      <c r="I27" s="64"/>
      <c r="J27" s="65">
        <f>SUM(J20:J25)</f>
        <v>154.58999999999997</v>
      </c>
      <c r="K27" s="65">
        <f>SUM(K20:K25)</f>
        <v>10528.97</v>
      </c>
      <c r="L27" s="34"/>
      <c r="M27" s="113"/>
      <c r="N27" s="114"/>
    </row>
    <row r="28" spans="1:14" s="107" customFormat="1" ht="24" customHeight="1" x14ac:dyDescent="0.25">
      <c r="A28" s="101"/>
      <c r="B28" s="102"/>
      <c r="C28" s="27"/>
      <c r="D28" s="27"/>
      <c r="E28" s="27"/>
      <c r="F28" s="103"/>
      <c r="G28" s="104"/>
      <c r="H28" s="105"/>
      <c r="I28" s="106"/>
      <c r="J28" s="108"/>
      <c r="K28" s="108"/>
    </row>
    <row r="29" spans="1:14" x14ac:dyDescent="0.25">
      <c r="A29" s="236" t="s">
        <v>13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8"/>
    </row>
    <row r="30" spans="1:14" ht="15.75" thickBot="1" x14ac:dyDescent="0.3">
      <c r="A30" s="234"/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9"/>
    </row>
    <row r="31" spans="1:14" x14ac:dyDescent="0.25">
      <c r="A31" s="208" t="s">
        <v>0</v>
      </c>
      <c r="B31" s="247" t="s">
        <v>1</v>
      </c>
      <c r="C31" s="208" t="s">
        <v>2</v>
      </c>
      <c r="D31" s="208" t="s">
        <v>3</v>
      </c>
      <c r="E31" s="208" t="s">
        <v>4</v>
      </c>
      <c r="F31" s="208" t="s">
        <v>5</v>
      </c>
      <c r="G31" s="208" t="s">
        <v>6</v>
      </c>
      <c r="H31" s="208" t="s">
        <v>7</v>
      </c>
      <c r="I31" s="208" t="s">
        <v>8</v>
      </c>
      <c r="J31" s="208" t="s">
        <v>11</v>
      </c>
      <c r="K31" s="227" t="s">
        <v>20</v>
      </c>
      <c r="L31" s="208" t="s">
        <v>9</v>
      </c>
      <c r="M31" s="210" t="s">
        <v>10</v>
      </c>
    </row>
    <row r="32" spans="1:14" x14ac:dyDescent="0.25">
      <c r="A32" s="208"/>
      <c r="B32" s="247"/>
      <c r="C32" s="208"/>
      <c r="D32" s="208"/>
      <c r="E32" s="208"/>
      <c r="F32" s="213"/>
      <c r="G32" s="213"/>
      <c r="H32" s="213"/>
      <c r="I32" s="213"/>
      <c r="J32" s="213"/>
      <c r="K32" s="208"/>
      <c r="L32" s="213"/>
      <c r="M32" s="211"/>
    </row>
    <row r="33" spans="1:14" ht="6" customHeight="1" thickBot="1" x14ac:dyDescent="0.3">
      <c r="A33" s="209"/>
      <c r="B33" s="248"/>
      <c r="C33" s="209"/>
      <c r="D33" s="209"/>
      <c r="E33" s="209"/>
      <c r="F33" s="214"/>
      <c r="G33" s="214"/>
      <c r="H33" s="214"/>
      <c r="I33" s="214"/>
      <c r="J33" s="214"/>
      <c r="K33" s="209"/>
      <c r="L33" s="214"/>
      <c r="M33" s="212"/>
    </row>
    <row r="34" spans="1:14" ht="18.75" customHeight="1" x14ac:dyDescent="0.25">
      <c r="A34" s="67"/>
      <c r="B34" s="70"/>
      <c r="C34" s="67"/>
      <c r="D34" s="67"/>
      <c r="E34" s="67"/>
      <c r="F34" s="69"/>
      <c r="G34" s="69"/>
      <c r="H34" s="69"/>
      <c r="I34" s="69"/>
      <c r="J34" s="69"/>
      <c r="K34" s="67"/>
      <c r="L34" s="69"/>
      <c r="M34" s="71"/>
    </row>
    <row r="35" spans="1:14" s="1" customFormat="1" ht="20.25" x14ac:dyDescent="0.25">
      <c r="A35" s="94">
        <v>18</v>
      </c>
      <c r="B35" s="10" t="s">
        <v>75</v>
      </c>
      <c r="C35" s="3" t="s">
        <v>82</v>
      </c>
      <c r="D35" s="3" t="s">
        <v>83</v>
      </c>
      <c r="E35" s="3" t="s">
        <v>84</v>
      </c>
      <c r="F35" s="5" t="s">
        <v>58</v>
      </c>
      <c r="G35" s="6" t="s">
        <v>56</v>
      </c>
      <c r="H35" s="14">
        <v>179789</v>
      </c>
      <c r="I35" s="6" t="s">
        <v>60</v>
      </c>
      <c r="J35" s="7">
        <v>99.34</v>
      </c>
      <c r="K35" s="7">
        <v>385</v>
      </c>
      <c r="L35" s="2" t="s">
        <v>15</v>
      </c>
      <c r="M35" s="5" t="s">
        <v>64</v>
      </c>
      <c r="N35"/>
    </row>
    <row r="36" spans="1:14" s="1" customFormat="1" ht="30" x14ac:dyDescent="0.25">
      <c r="A36" s="94">
        <v>19</v>
      </c>
      <c r="B36" s="10" t="s">
        <v>75</v>
      </c>
      <c r="C36" s="3" t="s">
        <v>85</v>
      </c>
      <c r="D36" s="3" t="s">
        <v>86</v>
      </c>
      <c r="E36" s="4" t="s">
        <v>87</v>
      </c>
      <c r="F36" s="5" t="s">
        <v>58</v>
      </c>
      <c r="G36" s="11" t="s">
        <v>88</v>
      </c>
      <c r="H36" s="14">
        <v>244281</v>
      </c>
      <c r="I36" s="96" t="s">
        <v>65</v>
      </c>
      <c r="J36" s="7">
        <v>0</v>
      </c>
      <c r="K36" s="86">
        <v>2812.65</v>
      </c>
      <c r="L36" s="2" t="s">
        <v>15</v>
      </c>
      <c r="M36" s="5" t="s">
        <v>63</v>
      </c>
      <c r="N36"/>
    </row>
    <row r="37" spans="1:14" s="1" customFormat="1" ht="30" customHeight="1" x14ac:dyDescent="0.25">
      <c r="A37" s="94">
        <v>20</v>
      </c>
      <c r="B37" s="10" t="s">
        <v>75</v>
      </c>
      <c r="C37" s="3" t="s">
        <v>89</v>
      </c>
      <c r="D37" s="95" t="s">
        <v>90</v>
      </c>
      <c r="E37" s="3" t="s">
        <v>91</v>
      </c>
      <c r="F37" s="5" t="s">
        <v>92</v>
      </c>
      <c r="G37" s="11" t="s">
        <v>88</v>
      </c>
      <c r="H37" s="14">
        <v>1172973</v>
      </c>
      <c r="I37" s="6" t="s">
        <v>65</v>
      </c>
      <c r="J37" s="7">
        <v>0</v>
      </c>
      <c r="K37" s="8">
        <v>879.12</v>
      </c>
      <c r="L37" s="2" t="s">
        <v>15</v>
      </c>
      <c r="M37" s="5" t="s">
        <v>64</v>
      </c>
      <c r="N37"/>
    </row>
    <row r="38" spans="1:14" s="1" customFormat="1" ht="20.25" x14ac:dyDescent="0.25">
      <c r="A38" s="94">
        <v>21</v>
      </c>
      <c r="B38" s="10" t="s">
        <v>93</v>
      </c>
      <c r="C38" s="3" t="s">
        <v>94</v>
      </c>
      <c r="D38" s="3" t="s">
        <v>95</v>
      </c>
      <c r="E38" s="3" t="s">
        <v>96</v>
      </c>
      <c r="F38" s="5" t="s">
        <v>58</v>
      </c>
      <c r="G38" s="11" t="s">
        <v>56</v>
      </c>
      <c r="H38" s="14">
        <v>219149</v>
      </c>
      <c r="I38" s="6" t="s">
        <v>60</v>
      </c>
      <c r="J38" s="7">
        <v>12.04</v>
      </c>
      <c r="K38" s="8">
        <v>283.2</v>
      </c>
      <c r="L38" s="2" t="s">
        <v>15</v>
      </c>
      <c r="M38" s="5" t="s">
        <v>21</v>
      </c>
      <c r="N38"/>
    </row>
    <row r="39" spans="1:14" s="1" customFormat="1" ht="30" customHeight="1" x14ac:dyDescent="0.25">
      <c r="A39" s="94">
        <v>22</v>
      </c>
      <c r="B39" s="10" t="s">
        <v>97</v>
      </c>
      <c r="C39" s="3" t="s">
        <v>66</v>
      </c>
      <c r="D39" s="3" t="s">
        <v>98</v>
      </c>
      <c r="E39" s="3" t="s">
        <v>67</v>
      </c>
      <c r="F39" s="6" t="s">
        <v>58</v>
      </c>
      <c r="G39" s="11" t="s">
        <v>56</v>
      </c>
      <c r="H39" s="14">
        <v>254856</v>
      </c>
      <c r="I39" s="6" t="s">
        <v>60</v>
      </c>
      <c r="J39" s="7">
        <v>73.27</v>
      </c>
      <c r="K39" s="87">
        <v>5750</v>
      </c>
      <c r="L39" s="2" t="s">
        <v>99</v>
      </c>
      <c r="M39" s="5" t="s">
        <v>62</v>
      </c>
      <c r="N39"/>
    </row>
    <row r="40" spans="1:14" s="1" customFormat="1" ht="30" customHeight="1" x14ac:dyDescent="0.25">
      <c r="A40" s="94">
        <v>23</v>
      </c>
      <c r="B40" s="10" t="s">
        <v>97</v>
      </c>
      <c r="C40" s="3" t="s">
        <v>66</v>
      </c>
      <c r="D40" s="3" t="s">
        <v>100</v>
      </c>
      <c r="E40" s="3" t="s">
        <v>67</v>
      </c>
      <c r="F40" s="6" t="s">
        <v>58</v>
      </c>
      <c r="G40" s="11" t="s">
        <v>56</v>
      </c>
      <c r="H40" s="14">
        <v>254856</v>
      </c>
      <c r="I40" s="6" t="s">
        <v>60</v>
      </c>
      <c r="J40" s="7">
        <v>73.27</v>
      </c>
      <c r="K40" s="87">
        <v>5750</v>
      </c>
      <c r="L40" s="2" t="s">
        <v>99</v>
      </c>
      <c r="M40" s="5" t="s">
        <v>62</v>
      </c>
      <c r="N40"/>
    </row>
    <row r="41" spans="1:14" s="1" customFormat="1" ht="30" customHeight="1" x14ac:dyDescent="0.25">
      <c r="A41" s="94">
        <v>24</v>
      </c>
      <c r="B41" s="10" t="s">
        <v>97</v>
      </c>
      <c r="C41" s="3" t="s">
        <v>66</v>
      </c>
      <c r="D41" s="3" t="s">
        <v>101</v>
      </c>
      <c r="E41" s="3" t="s">
        <v>67</v>
      </c>
      <c r="F41" s="6" t="s">
        <v>58</v>
      </c>
      <c r="G41" s="11" t="s">
        <v>56</v>
      </c>
      <c r="H41" s="14">
        <v>254856</v>
      </c>
      <c r="I41" s="6" t="s">
        <v>60</v>
      </c>
      <c r="J41" s="7">
        <v>73.27</v>
      </c>
      <c r="K41" s="87">
        <v>5750</v>
      </c>
      <c r="L41" s="2" t="s">
        <v>99</v>
      </c>
      <c r="M41" s="5" t="s">
        <v>62</v>
      </c>
      <c r="N41"/>
    </row>
    <row r="42" spans="1:14" s="1" customFormat="1" ht="30" customHeight="1" x14ac:dyDescent="0.25">
      <c r="A42" s="94">
        <v>25</v>
      </c>
      <c r="B42" s="10" t="s">
        <v>97</v>
      </c>
      <c r="C42" s="3" t="s">
        <v>66</v>
      </c>
      <c r="D42" s="3" t="s">
        <v>102</v>
      </c>
      <c r="E42" s="3" t="s">
        <v>67</v>
      </c>
      <c r="F42" s="6" t="s">
        <v>58</v>
      </c>
      <c r="G42" s="11" t="s">
        <v>56</v>
      </c>
      <c r="H42" s="14">
        <v>254856</v>
      </c>
      <c r="I42" s="6" t="s">
        <v>60</v>
      </c>
      <c r="J42" s="7">
        <v>73.27</v>
      </c>
      <c r="K42" s="87">
        <v>5750</v>
      </c>
      <c r="L42" s="2" t="s">
        <v>99</v>
      </c>
      <c r="M42" s="5" t="s">
        <v>62</v>
      </c>
      <c r="N42"/>
    </row>
    <row r="43" spans="1:14" s="1" customFormat="1" ht="30" customHeight="1" x14ac:dyDescent="0.25">
      <c r="A43" s="94">
        <v>26</v>
      </c>
      <c r="B43" s="10" t="s">
        <v>78</v>
      </c>
      <c r="C43" s="3" t="s">
        <v>103</v>
      </c>
      <c r="D43" s="3" t="s">
        <v>104</v>
      </c>
      <c r="E43" s="3" t="s">
        <v>105</v>
      </c>
      <c r="F43" s="6" t="s">
        <v>58</v>
      </c>
      <c r="G43" s="11" t="s">
        <v>56</v>
      </c>
      <c r="H43" s="14">
        <v>51841</v>
      </c>
      <c r="I43" s="6" t="s">
        <v>194</v>
      </c>
      <c r="J43" s="7">
        <v>2.76</v>
      </c>
      <c r="K43" s="7">
        <v>382.84</v>
      </c>
      <c r="L43" s="2" t="s">
        <v>195</v>
      </c>
      <c r="M43" s="5" t="s">
        <v>62</v>
      </c>
      <c r="N43"/>
    </row>
    <row r="44" spans="1:14" s="1" customFormat="1" ht="30" customHeight="1" x14ac:dyDescent="0.25">
      <c r="A44" s="94">
        <v>27</v>
      </c>
      <c r="B44" s="10" t="s">
        <v>78</v>
      </c>
      <c r="C44" s="3" t="s">
        <v>106</v>
      </c>
      <c r="D44" s="3" t="s">
        <v>107</v>
      </c>
      <c r="E44" s="3" t="s">
        <v>108</v>
      </c>
      <c r="F44" s="6" t="s">
        <v>58</v>
      </c>
      <c r="G44" s="11" t="s">
        <v>88</v>
      </c>
      <c r="H44" s="14">
        <v>38945</v>
      </c>
      <c r="I44" s="6" t="s">
        <v>60</v>
      </c>
      <c r="J44" s="7">
        <v>22.51</v>
      </c>
      <c r="K44" s="7">
        <v>958.53</v>
      </c>
      <c r="L44" s="2" t="s">
        <v>15</v>
      </c>
      <c r="M44" s="5" t="s">
        <v>57</v>
      </c>
      <c r="N44"/>
    </row>
    <row r="45" spans="1:14" s="1" customFormat="1" ht="30" customHeight="1" x14ac:dyDescent="0.25">
      <c r="A45" s="94">
        <v>28</v>
      </c>
      <c r="B45" s="10" t="s">
        <v>123</v>
      </c>
      <c r="C45" s="3" t="s">
        <v>124</v>
      </c>
      <c r="D45" s="3" t="s">
        <v>125</v>
      </c>
      <c r="E45" s="3" t="s">
        <v>126</v>
      </c>
      <c r="F45" s="6" t="s">
        <v>58</v>
      </c>
      <c r="G45" s="11" t="s">
        <v>56</v>
      </c>
      <c r="H45" s="14">
        <v>190314</v>
      </c>
      <c r="I45" s="6" t="s">
        <v>194</v>
      </c>
      <c r="J45" s="7">
        <v>28.06</v>
      </c>
      <c r="K45" s="7">
        <v>600</v>
      </c>
      <c r="L45" s="2" t="s">
        <v>196</v>
      </c>
      <c r="M45" s="5" t="s">
        <v>62</v>
      </c>
      <c r="N45"/>
    </row>
    <row r="46" spans="1:14" s="1" customFormat="1" ht="30" customHeight="1" x14ac:dyDescent="0.25">
      <c r="A46" s="144">
        <v>29</v>
      </c>
      <c r="B46" s="145" t="s">
        <v>137</v>
      </c>
      <c r="C46" s="146" t="s">
        <v>138</v>
      </c>
      <c r="D46" s="146" t="s">
        <v>139</v>
      </c>
      <c r="E46" s="146" t="s">
        <v>67</v>
      </c>
      <c r="F46" s="96" t="s">
        <v>58</v>
      </c>
      <c r="G46" s="147" t="s">
        <v>56</v>
      </c>
      <c r="H46" s="148">
        <v>254856</v>
      </c>
      <c r="I46" s="96" t="s">
        <v>60</v>
      </c>
      <c r="J46" s="149">
        <v>73.27</v>
      </c>
      <c r="K46" s="149">
        <v>5750</v>
      </c>
      <c r="L46" s="150" t="s">
        <v>99</v>
      </c>
      <c r="M46" s="151" t="s">
        <v>140</v>
      </c>
      <c r="N46"/>
    </row>
    <row r="47" spans="1:14" s="1" customFormat="1" ht="30" customHeight="1" x14ac:dyDescent="0.25">
      <c r="A47" s="94">
        <v>30</v>
      </c>
      <c r="B47" s="10" t="s">
        <v>137</v>
      </c>
      <c r="C47" s="3" t="s">
        <v>141</v>
      </c>
      <c r="D47" s="3" t="s">
        <v>142</v>
      </c>
      <c r="E47" s="3" t="s">
        <v>67</v>
      </c>
      <c r="F47" s="6" t="s">
        <v>58</v>
      </c>
      <c r="G47" s="11" t="s">
        <v>56</v>
      </c>
      <c r="H47" s="14">
        <v>254856</v>
      </c>
      <c r="I47" s="6" t="s">
        <v>60</v>
      </c>
      <c r="J47" s="149">
        <v>73.27</v>
      </c>
      <c r="K47" s="7">
        <v>5750</v>
      </c>
      <c r="L47" s="2" t="s">
        <v>99</v>
      </c>
      <c r="M47" s="5" t="s">
        <v>140</v>
      </c>
      <c r="N47" s="152"/>
    </row>
    <row r="48" spans="1:14" s="1" customFormat="1" ht="30" customHeight="1" x14ac:dyDescent="0.25">
      <c r="A48" s="94">
        <v>31</v>
      </c>
      <c r="B48" s="10" t="s">
        <v>147</v>
      </c>
      <c r="C48" s="3" t="s">
        <v>148</v>
      </c>
      <c r="D48" s="3" t="s">
        <v>149</v>
      </c>
      <c r="E48" s="3" t="s">
        <v>150</v>
      </c>
      <c r="F48" s="6" t="s">
        <v>58</v>
      </c>
      <c r="G48" s="11" t="s">
        <v>56</v>
      </c>
      <c r="H48" s="14">
        <v>127449</v>
      </c>
      <c r="I48" s="6" t="s">
        <v>60</v>
      </c>
      <c r="J48" s="7">
        <v>47.93</v>
      </c>
      <c r="K48" s="7">
        <v>800</v>
      </c>
      <c r="L48" s="2" t="s">
        <v>15</v>
      </c>
      <c r="M48" s="5" t="s">
        <v>57</v>
      </c>
      <c r="N48" s="152"/>
    </row>
    <row r="49" spans="1:14" s="1" customFormat="1" ht="30" customHeight="1" x14ac:dyDescent="0.25">
      <c r="A49" s="94">
        <v>32</v>
      </c>
      <c r="B49" s="10" t="s">
        <v>156</v>
      </c>
      <c r="C49" s="3" t="s">
        <v>157</v>
      </c>
      <c r="D49" s="3" t="s">
        <v>158</v>
      </c>
      <c r="E49" s="3" t="s">
        <v>159</v>
      </c>
      <c r="F49" s="6" t="s">
        <v>58</v>
      </c>
      <c r="G49" s="11" t="s">
        <v>56</v>
      </c>
      <c r="H49" s="14">
        <v>378196</v>
      </c>
      <c r="I49" s="6" t="s">
        <v>60</v>
      </c>
      <c r="J49" s="7">
        <v>46.72</v>
      </c>
      <c r="K49" s="7">
        <v>540</v>
      </c>
      <c r="L49" s="2" t="s">
        <v>197</v>
      </c>
      <c r="M49" s="5" t="s">
        <v>140</v>
      </c>
      <c r="N49" s="152"/>
    </row>
    <row r="50" spans="1:14" s="1" customFormat="1" ht="30" customHeight="1" x14ac:dyDescent="0.25">
      <c r="A50" s="94">
        <v>33</v>
      </c>
      <c r="B50" s="10" t="s">
        <v>160</v>
      </c>
      <c r="C50" s="3" t="s">
        <v>161</v>
      </c>
      <c r="D50" s="3" t="s">
        <v>162</v>
      </c>
      <c r="E50" s="3" t="s">
        <v>163</v>
      </c>
      <c r="F50" s="6" t="s">
        <v>58</v>
      </c>
      <c r="G50" s="11" t="s">
        <v>56</v>
      </c>
      <c r="H50" s="14">
        <v>366162</v>
      </c>
      <c r="I50" s="6" t="s">
        <v>60</v>
      </c>
      <c r="J50" s="7">
        <v>79.510000000000005</v>
      </c>
      <c r="K50" s="7">
        <v>387.5</v>
      </c>
      <c r="L50" s="2" t="s">
        <v>15</v>
      </c>
      <c r="M50" s="5" t="s">
        <v>64</v>
      </c>
      <c r="N50" s="152"/>
    </row>
    <row r="51" spans="1:14" ht="24" customHeight="1" x14ac:dyDescent="0.25">
      <c r="A51" s="35"/>
      <c r="B51" s="36"/>
      <c r="C51" s="33"/>
      <c r="D51" s="33"/>
      <c r="E51" s="33"/>
      <c r="F51" s="37"/>
      <c r="G51" s="59"/>
      <c r="H51" s="38"/>
      <c r="I51" s="39"/>
      <c r="J51" s="40"/>
      <c r="K51" s="60"/>
      <c r="L51" s="34"/>
      <c r="M51" s="37"/>
      <c r="N51" s="1"/>
    </row>
    <row r="52" spans="1:14" ht="26.25" x14ac:dyDescent="0.4">
      <c r="A52" s="9"/>
      <c r="B52" s="9"/>
      <c r="C52" s="9"/>
      <c r="D52" s="9"/>
      <c r="E52" s="9"/>
      <c r="F52" s="9"/>
      <c r="G52" s="15" t="s">
        <v>14</v>
      </c>
      <c r="H52" s="63">
        <f>SUM(H35:H50)</f>
        <v>4498235</v>
      </c>
      <c r="I52" s="64"/>
      <c r="J52" s="65">
        <f>SUM(J35:J50)</f>
        <v>778.4899999999999</v>
      </c>
      <c r="K52" s="65">
        <f>SUM(K35:K50)</f>
        <v>42528.84</v>
      </c>
      <c r="L52" s="9"/>
      <c r="M52" s="9"/>
    </row>
    <row r="53" spans="1:14" x14ac:dyDescent="0.25">
      <c r="A53" s="9"/>
      <c r="B53" s="9"/>
      <c r="C53" s="9"/>
      <c r="D53" s="9"/>
      <c r="E53" s="9"/>
      <c r="F53" s="9"/>
      <c r="G53" s="9"/>
      <c r="H53" s="9"/>
    </row>
    <row r="54" spans="1:14" x14ac:dyDescent="0.25">
      <c r="A54" s="9"/>
      <c r="B54" s="9"/>
      <c r="C54" s="9"/>
      <c r="D54" s="9"/>
      <c r="E54" s="9"/>
      <c r="F54" s="9"/>
      <c r="G54" s="9"/>
      <c r="H54" s="9"/>
    </row>
    <row r="55" spans="1:14" x14ac:dyDescent="0.25">
      <c r="A55" s="9"/>
      <c r="B55" s="9"/>
      <c r="C55" s="9"/>
      <c r="D55" s="9"/>
      <c r="E55" s="9"/>
      <c r="F55" s="9"/>
      <c r="G55" s="9"/>
      <c r="H55" s="9"/>
    </row>
    <row r="56" spans="1:14" x14ac:dyDescent="0.25">
      <c r="A56" s="9"/>
      <c r="B56" s="9"/>
      <c r="C56" s="9"/>
      <c r="D56" s="9"/>
      <c r="E56" s="9"/>
      <c r="F56" s="9"/>
      <c r="G56" s="9"/>
      <c r="H56" s="9"/>
    </row>
    <row r="57" spans="1:14" x14ac:dyDescent="0.25">
      <c r="A57" s="9"/>
      <c r="B57" s="9"/>
      <c r="C57" s="9"/>
      <c r="D57" s="9"/>
      <c r="E57" s="9"/>
      <c r="F57" s="9"/>
      <c r="G57" s="9"/>
      <c r="H57" s="9"/>
    </row>
    <row r="58" spans="1:14" x14ac:dyDescent="0.25">
      <c r="A58" s="9"/>
      <c r="B58" s="9"/>
      <c r="C58" s="9"/>
      <c r="D58" s="9"/>
      <c r="E58" s="9"/>
      <c r="F58" s="9"/>
      <c r="G58" s="9"/>
      <c r="H58" s="9"/>
    </row>
    <row r="59" spans="1:14" x14ac:dyDescent="0.25">
      <c r="A59" s="9"/>
      <c r="B59" s="9"/>
      <c r="C59" s="9"/>
      <c r="D59" s="9"/>
      <c r="E59" s="9"/>
      <c r="F59" s="9"/>
      <c r="G59" s="9"/>
      <c r="H59" s="9"/>
    </row>
    <row r="60" spans="1:14" x14ac:dyDescent="0.25">
      <c r="A60" s="9"/>
      <c r="B60" s="9"/>
      <c r="C60" s="9"/>
      <c r="D60" s="9"/>
      <c r="E60" s="9"/>
      <c r="F60" s="9"/>
      <c r="G60" s="9"/>
      <c r="H60" s="9"/>
    </row>
    <row r="61" spans="1:14" x14ac:dyDescent="0.25">
      <c r="A61" s="9"/>
      <c r="B61" s="9"/>
      <c r="C61" s="9"/>
      <c r="D61" s="9"/>
      <c r="E61" s="9"/>
      <c r="F61" s="9"/>
      <c r="G61" s="9"/>
      <c r="H61" s="9"/>
    </row>
    <row r="62" spans="1:14" x14ac:dyDescent="0.25">
      <c r="A62" s="9"/>
      <c r="B62" s="9"/>
      <c r="C62" s="9"/>
      <c r="D62" s="9"/>
      <c r="E62" s="9"/>
      <c r="F62" s="9"/>
      <c r="G62" s="9"/>
      <c r="H62" s="9"/>
    </row>
    <row r="63" spans="1:14" x14ac:dyDescent="0.25">
      <c r="A63" s="9"/>
      <c r="B63" s="9"/>
      <c r="C63" s="9"/>
      <c r="D63" s="9"/>
      <c r="E63" s="9"/>
      <c r="F63" s="9"/>
      <c r="G63" s="9"/>
      <c r="H63" s="9"/>
    </row>
    <row r="64" spans="1:14" x14ac:dyDescent="0.25">
      <c r="A64" s="9"/>
      <c r="B64" s="9"/>
      <c r="C64" s="9"/>
      <c r="D64" s="9"/>
      <c r="E64" s="9"/>
      <c r="F64" s="9"/>
      <c r="G64" s="9"/>
      <c r="H64" s="9"/>
    </row>
    <row r="65" spans="1:14" ht="27" thickBot="1" x14ac:dyDescent="0.45">
      <c r="A65" s="9"/>
      <c r="B65" s="9"/>
      <c r="C65" s="9"/>
      <c r="D65" s="9"/>
      <c r="E65" s="9"/>
      <c r="F65" s="9"/>
      <c r="G65" s="72"/>
      <c r="H65" s="74"/>
      <c r="I65" s="75"/>
      <c r="J65" s="76"/>
      <c r="K65" s="76"/>
      <c r="L65" s="118"/>
      <c r="M65" s="118"/>
      <c r="N65" s="85"/>
    </row>
    <row r="66" spans="1:14" ht="27.75" x14ac:dyDescent="0.25">
      <c r="A66" s="119" t="s">
        <v>109</v>
      </c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1"/>
      <c r="M66" s="118"/>
      <c r="N66" s="85"/>
    </row>
    <row r="67" spans="1:14" ht="25.5" x14ac:dyDescent="0.25">
      <c r="A67" s="122" t="s">
        <v>68</v>
      </c>
      <c r="B67" s="123" t="s">
        <v>69</v>
      </c>
      <c r="C67" s="123" t="s">
        <v>2</v>
      </c>
      <c r="D67" s="123" t="s">
        <v>3</v>
      </c>
      <c r="E67" s="123" t="s">
        <v>4</v>
      </c>
      <c r="F67" s="123" t="s">
        <v>5</v>
      </c>
      <c r="G67" s="124" t="s">
        <v>6</v>
      </c>
      <c r="H67" s="124" t="s">
        <v>7</v>
      </c>
      <c r="I67" s="124" t="s">
        <v>70</v>
      </c>
      <c r="J67" s="124" t="s">
        <v>71</v>
      </c>
      <c r="K67" s="124" t="s">
        <v>72</v>
      </c>
      <c r="L67" s="125" t="s">
        <v>10</v>
      </c>
      <c r="M67" s="9"/>
    </row>
    <row r="68" spans="1:14" ht="15.75" x14ac:dyDescent="0.25">
      <c r="A68" s="126"/>
      <c r="B68" s="127"/>
      <c r="C68" s="127"/>
      <c r="D68" s="127"/>
      <c r="E68" s="127"/>
      <c r="F68" s="127"/>
      <c r="G68" s="128"/>
      <c r="H68" s="128"/>
      <c r="I68" s="128"/>
      <c r="J68" s="128"/>
      <c r="K68" s="128"/>
      <c r="L68" s="127"/>
      <c r="M68" s="9"/>
    </row>
    <row r="69" spans="1:14" ht="52.5" customHeight="1" x14ac:dyDescent="0.25">
      <c r="A69" s="129">
        <v>45</v>
      </c>
      <c r="B69" s="130" t="s">
        <v>93</v>
      </c>
      <c r="C69" s="131" t="s">
        <v>110</v>
      </c>
      <c r="D69" s="132" t="s">
        <v>111</v>
      </c>
      <c r="E69" s="132" t="s">
        <v>112</v>
      </c>
      <c r="F69" s="132" t="s">
        <v>22</v>
      </c>
      <c r="G69" s="133" t="s">
        <v>16</v>
      </c>
      <c r="H69" s="134">
        <v>41024</v>
      </c>
      <c r="I69" s="135" t="s">
        <v>113</v>
      </c>
      <c r="J69" s="136">
        <v>17.059999999999999</v>
      </c>
      <c r="K69" s="133" t="s">
        <v>15</v>
      </c>
      <c r="L69" s="132" t="s">
        <v>21</v>
      </c>
    </row>
    <row r="70" spans="1:14" ht="51.75" customHeight="1" x14ac:dyDescent="0.25">
      <c r="A70" s="129">
        <v>46</v>
      </c>
      <c r="B70" s="130" t="s">
        <v>97</v>
      </c>
      <c r="C70" s="131" t="s">
        <v>116</v>
      </c>
      <c r="D70" s="132" t="s">
        <v>115</v>
      </c>
      <c r="E70" s="132" t="s">
        <v>114</v>
      </c>
      <c r="F70" s="132" t="s">
        <v>22</v>
      </c>
      <c r="G70" s="133" t="s">
        <v>16</v>
      </c>
      <c r="H70" s="134">
        <v>9666</v>
      </c>
      <c r="I70" s="135" t="s">
        <v>198</v>
      </c>
      <c r="J70" s="136">
        <v>21.83</v>
      </c>
      <c r="K70" s="133">
        <v>135</v>
      </c>
      <c r="L70" s="132" t="s">
        <v>61</v>
      </c>
    </row>
    <row r="71" spans="1:14" ht="15" customHeight="1" x14ac:dyDescent="0.4">
      <c r="A71" s="73"/>
      <c r="B71" s="73"/>
      <c r="C71" s="73"/>
      <c r="D71" s="73"/>
      <c r="E71" s="73"/>
      <c r="F71" s="73"/>
      <c r="G71" s="89"/>
      <c r="H71" s="90"/>
      <c r="I71" s="91"/>
      <c r="J71" s="92"/>
      <c r="K71" s="73"/>
      <c r="L71" s="73"/>
    </row>
    <row r="72" spans="1:14" ht="26.25" x14ac:dyDescent="0.4">
      <c r="A72" s="73"/>
      <c r="B72" s="73"/>
      <c r="C72" s="73"/>
      <c r="D72" s="73"/>
      <c r="E72" s="73"/>
      <c r="F72" s="73"/>
      <c r="G72" s="88" t="s">
        <v>14</v>
      </c>
      <c r="H72" s="137">
        <f>SUM(H69:H70)</f>
        <v>50690</v>
      </c>
      <c r="I72" s="138"/>
      <c r="J72" s="139">
        <f>SUM(J69:J70)</f>
        <v>38.89</v>
      </c>
      <c r="K72" s="98"/>
      <c r="L72" s="73"/>
    </row>
    <row r="73" spans="1:14" ht="40.5" customHeight="1" thickBot="1" x14ac:dyDescent="0.3">
      <c r="A73" s="73"/>
    </row>
    <row r="74" spans="1:14" ht="15.75" thickTop="1" x14ac:dyDescent="0.25">
      <c r="A74" s="201" t="s">
        <v>25</v>
      </c>
      <c r="B74" s="202"/>
      <c r="C74" s="205" t="s">
        <v>2</v>
      </c>
      <c r="D74" s="205" t="s">
        <v>26</v>
      </c>
      <c r="E74" s="205" t="s">
        <v>4</v>
      </c>
      <c r="F74" s="205" t="s">
        <v>5</v>
      </c>
      <c r="G74" s="258" t="s">
        <v>6</v>
      </c>
      <c r="H74" s="261" t="s">
        <v>7</v>
      </c>
      <c r="I74" s="261" t="s">
        <v>27</v>
      </c>
      <c r="J74" s="261" t="s">
        <v>24</v>
      </c>
      <c r="K74" s="261" t="s">
        <v>9</v>
      </c>
      <c r="L74" s="220" t="s">
        <v>10</v>
      </c>
    </row>
    <row r="75" spans="1:14" ht="15.75" thickBot="1" x14ac:dyDescent="0.3">
      <c r="A75" s="203"/>
      <c r="B75" s="204"/>
      <c r="C75" s="206"/>
      <c r="D75" s="206"/>
      <c r="E75" s="206"/>
      <c r="F75" s="206"/>
      <c r="G75" s="259"/>
      <c r="H75" s="221"/>
      <c r="I75" s="221"/>
      <c r="J75" s="221"/>
      <c r="K75" s="221"/>
      <c r="L75" s="221"/>
    </row>
    <row r="76" spans="1:14" ht="15.75" thickBot="1" x14ac:dyDescent="0.3">
      <c r="A76" s="223"/>
      <c r="B76" s="224"/>
      <c r="C76" s="206"/>
      <c r="D76" s="206"/>
      <c r="E76" s="206"/>
      <c r="F76" s="206"/>
      <c r="G76" s="259"/>
      <c r="H76" s="221"/>
      <c r="I76" s="221"/>
      <c r="J76" s="221"/>
      <c r="K76" s="221"/>
      <c r="L76" s="221"/>
    </row>
    <row r="77" spans="1:14" ht="15.75" thickTop="1" x14ac:dyDescent="0.25">
      <c r="A77" s="252" t="s">
        <v>29</v>
      </c>
      <c r="B77" s="205" t="s">
        <v>30</v>
      </c>
      <c r="C77" s="206"/>
      <c r="D77" s="206"/>
      <c r="E77" s="206"/>
      <c r="F77" s="206"/>
      <c r="G77" s="259"/>
      <c r="H77" s="221"/>
      <c r="I77" s="221"/>
      <c r="J77" s="221"/>
      <c r="K77" s="221"/>
      <c r="L77" s="221"/>
    </row>
    <row r="78" spans="1:14" ht="15.75" thickBot="1" x14ac:dyDescent="0.3">
      <c r="A78" s="253"/>
      <c r="B78" s="207"/>
      <c r="C78" s="207"/>
      <c r="D78" s="207"/>
      <c r="E78" s="207"/>
      <c r="F78" s="207"/>
      <c r="G78" s="260"/>
      <c r="H78" s="222"/>
      <c r="I78" s="262"/>
      <c r="J78" s="222"/>
      <c r="K78" s="262"/>
      <c r="L78" s="222"/>
    </row>
    <row r="79" spans="1:14" x14ac:dyDescent="0.25">
      <c r="A79" s="254"/>
      <c r="B79" s="255"/>
      <c r="C79" s="140"/>
      <c r="D79" s="140"/>
      <c r="E79" s="140"/>
      <c r="F79" s="140"/>
      <c r="G79" s="140"/>
      <c r="H79" s="256"/>
      <c r="I79" s="257"/>
      <c r="J79" s="140"/>
      <c r="K79" s="140"/>
      <c r="L79" s="140"/>
    </row>
    <row r="80" spans="1:14" ht="20.25" x14ac:dyDescent="0.25">
      <c r="A80" s="141" t="s">
        <v>117</v>
      </c>
      <c r="B80" s="215" t="s">
        <v>75</v>
      </c>
      <c r="C80" s="217" t="s">
        <v>119</v>
      </c>
      <c r="D80" s="217" t="s">
        <v>120</v>
      </c>
      <c r="E80" s="217" t="s">
        <v>121</v>
      </c>
      <c r="F80" s="216" t="s">
        <v>22</v>
      </c>
      <c r="G80" s="216" t="s">
        <v>36</v>
      </c>
      <c r="H80" s="218">
        <v>3662</v>
      </c>
      <c r="I80" s="216" t="s">
        <v>122</v>
      </c>
      <c r="J80" s="219">
        <v>5082.5200000000004</v>
      </c>
      <c r="K80" s="216" t="s">
        <v>15</v>
      </c>
      <c r="L80" s="216" t="s">
        <v>17</v>
      </c>
    </row>
    <row r="81" spans="1:13" ht="20.25" x14ac:dyDescent="0.25">
      <c r="A81" s="141" t="s">
        <v>118</v>
      </c>
      <c r="B81" s="216"/>
      <c r="C81" s="217"/>
      <c r="D81" s="217"/>
      <c r="E81" s="217"/>
      <c r="F81" s="216"/>
      <c r="G81" s="216"/>
      <c r="H81" s="218"/>
      <c r="I81" s="216"/>
      <c r="J81" s="219"/>
      <c r="K81" s="216"/>
      <c r="L81" s="216"/>
    </row>
    <row r="82" spans="1:13" ht="40.5" x14ac:dyDescent="0.25">
      <c r="A82" s="141" t="s">
        <v>132</v>
      </c>
      <c r="B82" s="133" t="s">
        <v>127</v>
      </c>
      <c r="C82" s="143" t="s">
        <v>128</v>
      </c>
      <c r="D82" s="143" t="s">
        <v>129</v>
      </c>
      <c r="E82" s="143" t="s">
        <v>130</v>
      </c>
      <c r="F82" s="133" t="s">
        <v>22</v>
      </c>
      <c r="G82" s="133" t="s">
        <v>131</v>
      </c>
      <c r="H82" s="142">
        <v>3154758</v>
      </c>
      <c r="I82" s="133" t="s">
        <v>131</v>
      </c>
      <c r="J82" s="136">
        <v>8582.14</v>
      </c>
      <c r="K82" s="133" t="s">
        <v>15</v>
      </c>
      <c r="L82" s="133" t="s">
        <v>17</v>
      </c>
    </row>
    <row r="83" spans="1:13" ht="40.5" x14ac:dyDescent="0.25">
      <c r="A83" s="141" t="s">
        <v>136</v>
      </c>
      <c r="B83" s="133" t="s">
        <v>199</v>
      </c>
      <c r="C83" s="143" t="s">
        <v>133</v>
      </c>
      <c r="D83" s="143" t="s">
        <v>200</v>
      </c>
      <c r="E83" s="143" t="s">
        <v>134</v>
      </c>
      <c r="F83" s="133" t="s">
        <v>22</v>
      </c>
      <c r="G83" s="133" t="s">
        <v>36</v>
      </c>
      <c r="H83" s="142">
        <v>1827</v>
      </c>
      <c r="I83" s="133" t="s">
        <v>122</v>
      </c>
      <c r="J83" s="136" t="s">
        <v>135</v>
      </c>
      <c r="K83" s="133" t="s">
        <v>15</v>
      </c>
      <c r="L83" s="133" t="s">
        <v>64</v>
      </c>
    </row>
    <row r="84" spans="1:13" ht="26.25" x14ac:dyDescent="0.4">
      <c r="A84" s="73"/>
      <c r="B84" s="73"/>
      <c r="C84" s="73"/>
      <c r="D84" s="73"/>
      <c r="E84" s="73"/>
      <c r="F84" s="73"/>
      <c r="G84" s="153" t="s">
        <v>14</v>
      </c>
      <c r="H84" s="154">
        <f>SUM(H80:H83)</f>
        <v>3160247</v>
      </c>
      <c r="I84" s="155"/>
      <c r="J84" s="156">
        <f>SUM(J80:J83)</f>
        <v>13664.66</v>
      </c>
      <c r="K84" s="98"/>
      <c r="L84" s="73"/>
    </row>
    <row r="85" spans="1:13" ht="27" thickBot="1" x14ac:dyDescent="0.45">
      <c r="A85" s="73"/>
      <c r="B85" s="73"/>
      <c r="C85" s="73"/>
      <c r="D85" s="73"/>
      <c r="E85" s="73"/>
      <c r="F85" s="73"/>
      <c r="G85" s="158"/>
      <c r="H85" s="159"/>
      <c r="I85" s="160"/>
      <c r="J85" s="161"/>
      <c r="K85" s="98"/>
      <c r="L85" s="73"/>
    </row>
    <row r="86" spans="1:13" ht="28.5" thickBot="1" x14ac:dyDescent="0.45">
      <c r="A86" s="249" t="s">
        <v>174</v>
      </c>
      <c r="B86" s="250"/>
      <c r="C86" s="250"/>
      <c r="D86" s="162"/>
      <c r="E86" s="162"/>
      <c r="F86" s="162"/>
      <c r="G86" s="163"/>
      <c r="H86" s="164"/>
      <c r="I86" s="162"/>
      <c r="J86" s="165"/>
      <c r="K86" s="165"/>
      <c r="L86" s="162"/>
      <c r="M86" s="166"/>
    </row>
    <row r="87" spans="1:13" ht="32.25" thickBot="1" x14ac:dyDescent="0.3">
      <c r="A87" s="167" t="s">
        <v>175</v>
      </c>
      <c r="B87" s="168" t="s">
        <v>69</v>
      </c>
      <c r="C87" s="169" t="s">
        <v>2</v>
      </c>
      <c r="D87" s="169" t="s">
        <v>3</v>
      </c>
      <c r="E87" s="169" t="s">
        <v>4</v>
      </c>
      <c r="F87" s="169" t="s">
        <v>5</v>
      </c>
      <c r="G87" s="170" t="s">
        <v>6</v>
      </c>
      <c r="H87" s="171" t="s">
        <v>7</v>
      </c>
      <c r="I87" s="172" t="s">
        <v>8</v>
      </c>
      <c r="J87" s="173" t="s">
        <v>71</v>
      </c>
      <c r="K87" s="173" t="s">
        <v>19</v>
      </c>
      <c r="L87" s="169" t="s">
        <v>9</v>
      </c>
      <c r="M87" s="174" t="s">
        <v>10</v>
      </c>
    </row>
    <row r="88" spans="1:13" ht="15.75" x14ac:dyDescent="0.25">
      <c r="A88" s="175"/>
      <c r="B88" s="176"/>
      <c r="C88" s="177"/>
      <c r="D88" s="177"/>
      <c r="E88" s="177"/>
      <c r="F88" s="177"/>
      <c r="G88" s="178"/>
      <c r="H88" s="179"/>
      <c r="I88" s="180"/>
      <c r="J88" s="181"/>
      <c r="K88" s="181"/>
      <c r="L88" s="177"/>
      <c r="M88" s="182"/>
    </row>
    <row r="89" spans="1:13" ht="30" x14ac:dyDescent="0.25">
      <c r="A89" s="183">
        <v>1</v>
      </c>
      <c r="B89" s="184" t="s">
        <v>176</v>
      </c>
      <c r="C89" s="185" t="s">
        <v>177</v>
      </c>
      <c r="D89" s="185" t="s">
        <v>178</v>
      </c>
      <c r="E89" s="185" t="s">
        <v>179</v>
      </c>
      <c r="F89" s="132" t="s">
        <v>58</v>
      </c>
      <c r="G89" s="186" t="s">
        <v>201</v>
      </c>
      <c r="H89" s="187">
        <v>79018</v>
      </c>
      <c r="I89" s="186" t="s">
        <v>202</v>
      </c>
      <c r="J89" s="188">
        <v>310.10000000000002</v>
      </c>
      <c r="K89" s="188">
        <v>24441</v>
      </c>
      <c r="L89" s="2"/>
      <c r="M89" s="132" t="s">
        <v>170</v>
      </c>
    </row>
    <row r="90" spans="1:13" ht="20.25" x14ac:dyDescent="0.25">
      <c r="A90" s="189"/>
      <c r="B90" s="190"/>
      <c r="C90" s="191"/>
      <c r="D90" s="191"/>
      <c r="E90" s="191"/>
      <c r="F90" s="25"/>
      <c r="G90" s="193"/>
      <c r="H90" s="194"/>
      <c r="I90" s="193"/>
      <c r="J90" s="195"/>
      <c r="K90" s="195"/>
      <c r="L90" s="34"/>
      <c r="M90" s="25"/>
    </row>
    <row r="91" spans="1:13" s="157" customFormat="1" ht="26.25" x14ac:dyDescent="0.4">
      <c r="A91" s="251"/>
      <c r="B91" s="251"/>
      <c r="C91"/>
      <c r="D91"/>
      <c r="E91"/>
      <c r="F91"/>
      <c r="G91" s="88" t="s">
        <v>14</v>
      </c>
      <c r="H91" s="196">
        <f>SUM(H89:H89)</f>
        <v>79018</v>
      </c>
      <c r="I91" s="138"/>
      <c r="J91" s="139">
        <f>SUM(J89:J89)</f>
        <v>310.10000000000002</v>
      </c>
      <c r="K91" s="197">
        <f>SUM(K89:K89)</f>
        <v>24441</v>
      </c>
      <c r="L91"/>
      <c r="M91"/>
    </row>
    <row r="92" spans="1:13" s="157" customFormat="1" ht="26.25" x14ac:dyDescent="0.4">
      <c r="A92" s="192"/>
      <c r="B92" s="192"/>
      <c r="C92"/>
      <c r="D92"/>
      <c r="E92"/>
      <c r="F92"/>
      <c r="G92" s="158"/>
      <c r="H92" s="198"/>
      <c r="I92" s="199"/>
      <c r="J92" s="200"/>
      <c r="K92" s="98"/>
      <c r="L92"/>
      <c r="M92"/>
    </row>
    <row r="93" spans="1:13" ht="26.25" x14ac:dyDescent="0.4">
      <c r="G93" s="88" t="s">
        <v>53</v>
      </c>
      <c r="H93" s="115">
        <f>SUM(H27,H52,H72,H84,H91)</f>
        <v>8994605</v>
      </c>
      <c r="I93" s="88"/>
      <c r="J93" s="116">
        <f>SUM(J27,J52,J72,J91)</f>
        <v>1282.07</v>
      </c>
      <c r="K93" s="116">
        <f>SUM(K27,K52,J84,K91)</f>
        <v>91163.47</v>
      </c>
      <c r="L93" s="99"/>
    </row>
    <row r="94" spans="1:13" x14ac:dyDescent="0.25">
      <c r="E94" t="s">
        <v>55</v>
      </c>
    </row>
    <row r="95" spans="1:13" ht="31.5" customHeight="1" x14ac:dyDescent="0.25"/>
    <row r="96" spans="1:13" ht="26.25" x14ac:dyDescent="0.4">
      <c r="E96" s="97" t="s">
        <v>54</v>
      </c>
    </row>
    <row r="97" spans="1:5" ht="26.25" x14ac:dyDescent="0.4">
      <c r="E97" s="97" t="s">
        <v>49</v>
      </c>
    </row>
    <row r="98" spans="1:5" ht="26.25" x14ac:dyDescent="0.4">
      <c r="E98" s="97" t="s">
        <v>50</v>
      </c>
    </row>
    <row r="99" spans="1:5" x14ac:dyDescent="0.25">
      <c r="B99" s="100">
        <f ca="1">TODAY()</f>
        <v>45020</v>
      </c>
    </row>
    <row r="100" spans="1:5" x14ac:dyDescent="0.25">
      <c r="A100" t="s">
        <v>51</v>
      </c>
    </row>
    <row r="101" spans="1:5" x14ac:dyDescent="0.25">
      <c r="A101" t="s">
        <v>73</v>
      </c>
    </row>
  </sheetData>
  <mergeCells count="61">
    <mergeCell ref="A86:C86"/>
    <mergeCell ref="A91:B91"/>
    <mergeCell ref="L80:L81"/>
    <mergeCell ref="A31:A33"/>
    <mergeCell ref="A77:A78"/>
    <mergeCell ref="B77:B78"/>
    <mergeCell ref="A79:B79"/>
    <mergeCell ref="H79:I79"/>
    <mergeCell ref="G74:G78"/>
    <mergeCell ref="H74:H78"/>
    <mergeCell ref="I74:I78"/>
    <mergeCell ref="J74:J78"/>
    <mergeCell ref="K74:K78"/>
    <mergeCell ref="L31:L33"/>
    <mergeCell ref="K31:K33"/>
    <mergeCell ref="J31:J33"/>
    <mergeCell ref="G31:G33"/>
    <mergeCell ref="D31:D33"/>
    <mergeCell ref="F31:F33"/>
    <mergeCell ref="A16:A18"/>
    <mergeCell ref="B31:B33"/>
    <mergeCell ref="E31:E33"/>
    <mergeCell ref="C31:C33"/>
    <mergeCell ref="H31:H33"/>
    <mergeCell ref="N14:N15"/>
    <mergeCell ref="N16:N18"/>
    <mergeCell ref="A6:M7"/>
    <mergeCell ref="A14:M15"/>
    <mergeCell ref="A29:M30"/>
    <mergeCell ref="A8:M11"/>
    <mergeCell ref="G16:G18"/>
    <mergeCell ref="H16:H18"/>
    <mergeCell ref="I16:I18"/>
    <mergeCell ref="E16:E18"/>
    <mergeCell ref="F16:F18"/>
    <mergeCell ref="J16:J18"/>
    <mergeCell ref="M16:M18"/>
    <mergeCell ref="C16:C18"/>
    <mergeCell ref="K16:K18"/>
    <mergeCell ref="L16:L18"/>
    <mergeCell ref="D16:D18"/>
    <mergeCell ref="B16:B18"/>
    <mergeCell ref="M31:M33"/>
    <mergeCell ref="I31:I33"/>
    <mergeCell ref="B80:B81"/>
    <mergeCell ref="C80:C81"/>
    <mergeCell ref="D80:D81"/>
    <mergeCell ref="E80:E81"/>
    <mergeCell ref="F80:F81"/>
    <mergeCell ref="G80:G81"/>
    <mergeCell ref="H80:H81"/>
    <mergeCell ref="I80:I81"/>
    <mergeCell ref="J80:J81"/>
    <mergeCell ref="K80:K81"/>
    <mergeCell ref="L74:L78"/>
    <mergeCell ref="A76:B76"/>
    <mergeCell ref="A74:B75"/>
    <mergeCell ref="C74:C78"/>
    <mergeCell ref="D74:D78"/>
    <mergeCell ref="E74:E78"/>
    <mergeCell ref="F74:F78"/>
  </mergeCells>
  <phoneticPr fontId="31" type="noConversion"/>
  <printOptions horizontalCentered="1"/>
  <pageMargins left="0.23622047244094491" right="0.23622047244094491" top="0.74803149606299213" bottom="0.74803149606299213" header="0.31496062992125984" footer="0.31496062992125984"/>
  <pageSetup paperSize="256" scale="42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"/>
  <sheetViews>
    <sheetView topLeftCell="A34" workbookViewId="0">
      <selection activeCell="E26" sqref="E26"/>
    </sheetView>
  </sheetViews>
  <sheetFormatPr baseColWidth="10" defaultRowHeight="15" x14ac:dyDescent="0.25"/>
  <cols>
    <col min="1" max="1" width="9.42578125" customWidth="1"/>
    <col min="2" max="2" width="10.7109375" customWidth="1"/>
    <col min="3" max="3" width="44.140625" customWidth="1"/>
    <col min="4" max="4" width="36.42578125" customWidth="1"/>
    <col min="5" max="5" width="24.42578125" customWidth="1"/>
    <col min="8" max="8" width="14.85546875" customWidth="1"/>
    <col min="9" max="9" width="19.85546875" customWidth="1"/>
    <col min="10" max="10" width="14.140625" customWidth="1"/>
    <col min="11" max="11" width="13.42578125" customWidth="1"/>
    <col min="12" max="12" width="15.5703125" customWidth="1"/>
  </cols>
  <sheetData>
    <row r="2" spans="1:12" ht="15.75" thickBot="1" x14ac:dyDescent="0.3"/>
    <row r="3" spans="1:12" ht="28.5" thickBot="1" x14ac:dyDescent="0.45">
      <c r="A3" s="16" t="s">
        <v>23</v>
      </c>
      <c r="B3" s="17"/>
      <c r="C3" s="17"/>
      <c r="D3" s="17"/>
      <c r="E3" s="17"/>
      <c r="F3" s="17"/>
      <c r="G3" s="18"/>
      <c r="H3" s="19"/>
      <c r="I3" s="17"/>
      <c r="J3" s="20"/>
      <c r="K3" s="17"/>
      <c r="L3" s="21"/>
    </row>
    <row r="4" spans="1:12" ht="15" customHeight="1" x14ac:dyDescent="0.25">
      <c r="A4" s="279"/>
      <c r="B4" s="280"/>
      <c r="C4" s="45"/>
      <c r="D4" s="45"/>
      <c r="E4" s="45"/>
      <c r="F4" s="45"/>
      <c r="G4" s="46"/>
      <c r="H4" s="281" t="s">
        <v>7</v>
      </c>
      <c r="I4" s="284" t="s">
        <v>27</v>
      </c>
      <c r="J4" s="281" t="s">
        <v>24</v>
      </c>
      <c r="K4" s="284" t="s">
        <v>9</v>
      </c>
      <c r="L4" s="281" t="s">
        <v>10</v>
      </c>
    </row>
    <row r="5" spans="1:12" ht="11.25" customHeight="1" thickBot="1" x14ac:dyDescent="0.3">
      <c r="A5" s="285" t="s">
        <v>25</v>
      </c>
      <c r="B5" s="286"/>
      <c r="C5" s="47" t="s">
        <v>2</v>
      </c>
      <c r="D5" s="47" t="s">
        <v>26</v>
      </c>
      <c r="E5" s="47" t="s">
        <v>4</v>
      </c>
      <c r="F5" s="47" t="s">
        <v>5</v>
      </c>
      <c r="G5" s="48" t="s">
        <v>6</v>
      </c>
      <c r="H5" s="282"/>
      <c r="I5" s="282"/>
      <c r="J5" s="282"/>
      <c r="K5" s="282"/>
      <c r="L5" s="282"/>
    </row>
    <row r="6" spans="1:12" ht="15.75" hidden="1" customHeight="1" thickBot="1" x14ac:dyDescent="0.3">
      <c r="A6" s="287"/>
      <c r="B6" s="288"/>
      <c r="C6" s="49"/>
      <c r="D6" s="49"/>
      <c r="E6" s="49"/>
      <c r="F6" s="49"/>
      <c r="G6" s="48" t="s">
        <v>28</v>
      </c>
      <c r="H6" s="282"/>
      <c r="I6" s="282"/>
      <c r="J6" s="282"/>
      <c r="K6" s="282"/>
      <c r="L6" s="282"/>
    </row>
    <row r="7" spans="1:12" x14ac:dyDescent="0.25">
      <c r="A7" s="50"/>
      <c r="B7" s="51"/>
      <c r="C7" s="49"/>
      <c r="D7" s="49"/>
      <c r="E7" s="49"/>
      <c r="F7" s="49"/>
      <c r="G7" s="48"/>
      <c r="H7" s="282"/>
      <c r="I7" s="282"/>
      <c r="J7" s="282"/>
      <c r="K7" s="282"/>
      <c r="L7" s="282"/>
    </row>
    <row r="8" spans="1:12" x14ac:dyDescent="0.25">
      <c r="A8" s="52" t="s">
        <v>29</v>
      </c>
      <c r="B8" s="53" t="s">
        <v>30</v>
      </c>
      <c r="C8" s="54"/>
      <c r="D8" s="54"/>
      <c r="E8" s="54"/>
      <c r="F8" s="54"/>
      <c r="G8" s="55"/>
      <c r="H8" s="283"/>
      <c r="I8" s="283"/>
      <c r="J8" s="283"/>
      <c r="K8" s="283"/>
      <c r="L8" s="283"/>
    </row>
    <row r="9" spans="1:12" x14ac:dyDescent="0.25">
      <c r="A9" s="278"/>
      <c r="B9" s="278"/>
      <c r="C9" s="56"/>
      <c r="D9" s="56"/>
      <c r="E9" s="56"/>
      <c r="F9" s="56"/>
      <c r="G9" s="56"/>
      <c r="H9" s="278"/>
      <c r="I9" s="278"/>
      <c r="J9" s="56"/>
      <c r="K9" s="56"/>
      <c r="L9" s="56"/>
    </row>
    <row r="10" spans="1:12" x14ac:dyDescent="0.25">
      <c r="A10" s="42" t="s">
        <v>31</v>
      </c>
      <c r="B10" s="270">
        <v>43699</v>
      </c>
      <c r="C10" s="271" t="s">
        <v>33</v>
      </c>
      <c r="D10" s="275" t="s">
        <v>34</v>
      </c>
      <c r="E10" s="275" t="s">
        <v>35</v>
      </c>
      <c r="F10" s="269" t="s">
        <v>22</v>
      </c>
      <c r="G10" s="269" t="s">
        <v>16</v>
      </c>
      <c r="H10" s="276">
        <v>27378</v>
      </c>
      <c r="I10" s="266" t="s">
        <v>36</v>
      </c>
      <c r="J10" s="267">
        <v>980.50699999999995</v>
      </c>
      <c r="K10" s="273" t="s">
        <v>15</v>
      </c>
      <c r="L10" s="269" t="s">
        <v>21</v>
      </c>
    </row>
    <row r="11" spans="1:12" x14ac:dyDescent="0.25">
      <c r="A11" s="42" t="s">
        <v>32</v>
      </c>
      <c r="B11" s="270"/>
      <c r="C11" s="272"/>
      <c r="D11" s="275"/>
      <c r="E11" s="275"/>
      <c r="F11" s="269"/>
      <c r="G11" s="269"/>
      <c r="H11" s="277"/>
      <c r="I11" s="266"/>
      <c r="J11" s="267"/>
      <c r="K11" s="274"/>
      <c r="L11" s="269"/>
    </row>
    <row r="12" spans="1:12" x14ac:dyDescent="0.25">
      <c r="A12" s="42" t="s">
        <v>37</v>
      </c>
      <c r="B12" s="270">
        <v>43705</v>
      </c>
      <c r="C12" s="271" t="s">
        <v>45</v>
      </c>
      <c r="D12" s="275" t="s">
        <v>46</v>
      </c>
      <c r="E12" s="275" t="s">
        <v>39</v>
      </c>
      <c r="F12" s="269" t="s">
        <v>22</v>
      </c>
      <c r="G12" s="269" t="s">
        <v>16</v>
      </c>
      <c r="H12" s="276">
        <v>29178</v>
      </c>
      <c r="I12" s="266" t="s">
        <v>36</v>
      </c>
      <c r="J12" s="267">
        <v>1048.3399999999999</v>
      </c>
      <c r="K12" s="268" t="s">
        <v>15</v>
      </c>
      <c r="L12" s="269" t="s">
        <v>21</v>
      </c>
    </row>
    <row r="13" spans="1:12" x14ac:dyDescent="0.25">
      <c r="A13" s="43" t="s">
        <v>38</v>
      </c>
      <c r="B13" s="270"/>
      <c r="C13" s="272"/>
      <c r="D13" s="275"/>
      <c r="E13" s="275"/>
      <c r="F13" s="269"/>
      <c r="G13" s="269"/>
      <c r="H13" s="277"/>
      <c r="I13" s="266"/>
      <c r="J13" s="267"/>
      <c r="K13" s="268"/>
      <c r="L13" s="269"/>
    </row>
    <row r="14" spans="1:12" x14ac:dyDescent="0.25">
      <c r="A14" s="44" t="s">
        <v>40</v>
      </c>
      <c r="B14" s="270">
        <v>43706</v>
      </c>
      <c r="C14" s="271" t="s">
        <v>42</v>
      </c>
      <c r="D14" s="271" t="s">
        <v>43</v>
      </c>
      <c r="E14" s="271" t="s">
        <v>44</v>
      </c>
      <c r="F14" s="269" t="s">
        <v>22</v>
      </c>
      <c r="G14" s="269" t="s">
        <v>16</v>
      </c>
      <c r="H14" s="265">
        <v>27378</v>
      </c>
      <c r="I14" s="266" t="s">
        <v>36</v>
      </c>
      <c r="J14" s="267">
        <v>2158.1999999999998</v>
      </c>
      <c r="K14" s="268" t="s">
        <v>15</v>
      </c>
      <c r="L14" s="269" t="s">
        <v>17</v>
      </c>
    </row>
    <row r="15" spans="1:12" x14ac:dyDescent="0.25">
      <c r="A15" s="43" t="s">
        <v>41</v>
      </c>
      <c r="B15" s="270"/>
      <c r="C15" s="272"/>
      <c r="D15" s="272"/>
      <c r="E15" s="272"/>
      <c r="F15" s="269"/>
      <c r="G15" s="269"/>
      <c r="H15" s="265"/>
      <c r="I15" s="266"/>
      <c r="J15" s="267"/>
      <c r="K15" s="268"/>
      <c r="L15" s="269"/>
    </row>
    <row r="16" spans="1:12" ht="16.5" thickBot="1" x14ac:dyDescent="0.3">
      <c r="A16" s="27"/>
      <c r="B16" s="26"/>
      <c r="C16" s="25"/>
      <c r="D16" s="25"/>
      <c r="E16" s="25"/>
      <c r="F16" s="25"/>
      <c r="G16" s="28"/>
      <c r="H16" s="29"/>
      <c r="I16" s="30"/>
      <c r="J16" s="31"/>
      <c r="K16" s="32"/>
      <c r="L16" s="25"/>
    </row>
    <row r="17" spans="3:10" ht="29.25" thickBot="1" x14ac:dyDescent="0.5">
      <c r="C17" s="22"/>
      <c r="D17" s="23"/>
      <c r="E17" s="12"/>
      <c r="F17" s="263" t="s">
        <v>14</v>
      </c>
      <c r="G17" s="264"/>
      <c r="H17" s="57">
        <f>SUM(H10:H11:H12:H13,H14,H15)</f>
        <v>83934</v>
      </c>
      <c r="I17" s="24"/>
      <c r="J17" s="41">
        <f>SUM(J10,J15)</f>
        <v>980.50699999999995</v>
      </c>
    </row>
  </sheetData>
  <mergeCells count="44">
    <mergeCell ref="A4:B4"/>
    <mergeCell ref="H4:H8"/>
    <mergeCell ref="J4:J8"/>
    <mergeCell ref="K4:K8"/>
    <mergeCell ref="L4:L8"/>
    <mergeCell ref="A5:B5"/>
    <mergeCell ref="A6:B6"/>
    <mergeCell ref="I4:I8"/>
    <mergeCell ref="A9:B9"/>
    <mergeCell ref="H9:I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L14:L15"/>
    <mergeCell ref="B14:B15"/>
    <mergeCell ref="C14:C15"/>
    <mergeCell ref="D14:D15"/>
    <mergeCell ref="E14:E15"/>
    <mergeCell ref="F14:F15"/>
    <mergeCell ref="G14:G15"/>
    <mergeCell ref="F17:G17"/>
    <mergeCell ref="H14:H15"/>
    <mergeCell ref="I14:I15"/>
    <mergeCell ref="J14:J15"/>
    <mergeCell ref="K14:K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0" sqref="J2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Hinojosa</dc:creator>
  <cp:lastModifiedBy>Nancy Benavides</cp:lastModifiedBy>
  <cp:lastPrinted>2023-04-04T21:14:00Z</cp:lastPrinted>
  <dcterms:created xsi:type="dcterms:W3CDTF">2011-04-07T12:29:15Z</dcterms:created>
  <dcterms:modified xsi:type="dcterms:W3CDTF">2023-04-04T21:39:44Z</dcterms:modified>
</cp:coreProperties>
</file>