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Hoja1!$A$6:$R$92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0" i="1" l="1"/>
  <c r="H30" i="1"/>
  <c r="R54" i="1" l="1"/>
  <c r="Q54" i="1"/>
  <c r="J75" i="1"/>
  <c r="J47" i="1"/>
  <c r="K47" i="1"/>
  <c r="K82" i="1"/>
  <c r="J82" i="1"/>
  <c r="H82" i="1"/>
  <c r="R84" i="1" l="1"/>
  <c r="Q47" i="1"/>
  <c r="H47" i="1"/>
  <c r="J54" i="1" l="1"/>
  <c r="H54" i="1"/>
  <c r="Q84" i="1" l="1"/>
  <c r="K30" i="1"/>
  <c r="K84" i="1" s="1"/>
  <c r="J30" i="1"/>
  <c r="J84" i="1" s="1"/>
  <c r="H84" i="1"/>
  <c r="B90" i="1" l="1"/>
  <c r="J17" i="2" l="1"/>
  <c r="H17" i="2"/>
</calcChain>
</file>

<file path=xl/sharedStrings.xml><?xml version="1.0" encoding="utf-8"?>
<sst xmlns="http://schemas.openxmlformats.org/spreadsheetml/2006/main" count="378" uniqueCount="205">
  <si>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</si>
  <si>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</si>
  <si>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</si>
  <si>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</si>
  <si>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</si>
  <si>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</si>
  <si>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</si>
  <si>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</si>
  <si>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</si>
  <si>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</si>
  <si>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</si>
  <si>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</si>
  <si>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</si>
  <si>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</si>
  <si>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</si>
  <si>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</si>
  <si>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</si>
  <si>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C. ESPINOSA</t>
  </si>
  <si>
    <t>ALTURA MÁXIMA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</si>
  <si>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</si>
  <si>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</si>
  <si>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</si>
  <si>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</si>
  <si>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</si>
  <si>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</si>
  <si>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</si>
  <si>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</si>
  <si>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</si>
  <si>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</si>
  <si>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</si>
  <si>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</si>
  <si>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</si>
  <si>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</si>
  <si>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</si>
  <si>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</si>
  <si>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</si>
  <si>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</si>
  <si>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</si>
  <si>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</si>
  <si>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</si>
  <si>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</si>
  <si>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</si>
  <si>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</si>
  <si>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</si>
  <si>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</si>
  <si>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</si>
  <si>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</si>
  <si>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LGUC., OGUC Y PRC</t>
  </si>
  <si>
    <t xml:space="preserve"> </t>
  </si>
  <si>
    <t>LEY DE APORTES LEY 20.958</t>
  </si>
  <si>
    <t>SI</t>
  </si>
  <si>
    <t>NO</t>
  </si>
  <si>
    <t>MONTO</t>
  </si>
  <si>
    <t>SUP</t>
  </si>
  <si>
    <t>TOTAL</t>
  </si>
  <si>
    <t>ARQUITECTO</t>
  </si>
  <si>
    <t>DIRECTOR DE OBRAS</t>
  </si>
  <si>
    <t>LA REINA</t>
  </si>
  <si>
    <t>SUP (m2)</t>
  </si>
  <si>
    <t xml:space="preserve">OBRA NUEVA </t>
  </si>
  <si>
    <t xml:space="preserve">TOTAL </t>
  </si>
  <si>
    <t>CARLOS LINEROS ECHEVRRIA</t>
  </si>
  <si>
    <t xml:space="preserve">  </t>
  </si>
  <si>
    <t xml:space="preserve">VIVIENDA </t>
  </si>
  <si>
    <t>X</t>
  </si>
  <si>
    <t>S/REV.</t>
  </si>
  <si>
    <t>MODIFICACION</t>
  </si>
  <si>
    <t xml:space="preserve">CERTIFICADO N° </t>
  </si>
  <si>
    <t>RESOLUCION FECHA</t>
  </si>
  <si>
    <t>DESCIPCION PROYECTO</t>
  </si>
  <si>
    <t>SUPERFICIE M2</t>
  </si>
  <si>
    <t>NORMAS EPECIALES</t>
  </si>
  <si>
    <t>CLE/AEA/mpa.</t>
  </si>
  <si>
    <t xml:space="preserve">MODIFICACION DE DESLINDE </t>
  </si>
  <si>
    <t xml:space="preserve">A.ESPEJO </t>
  </si>
  <si>
    <t>A N T E P R O Y E C T O S</t>
  </si>
  <si>
    <t>PERMISO N°</t>
  </si>
  <si>
    <t xml:space="preserve">ESTADISTICAS DE PERMISOS, RESOLUCIONES Y OTROS  MES DE MAYO 2023        </t>
  </si>
  <si>
    <t>03.05.2023</t>
  </si>
  <si>
    <t xml:space="preserve">MP INMOBILIARIA SPA </t>
  </si>
  <si>
    <t>ALVARO CASANOVA 1853</t>
  </si>
  <si>
    <t xml:space="preserve">SERGIO VILLALOBOS DEL PINO </t>
  </si>
  <si>
    <t>1277.87</t>
  </si>
  <si>
    <t>5099.25</t>
  </si>
  <si>
    <t xml:space="preserve">LGUC.OGUC Y PRC. </t>
  </si>
  <si>
    <t>09.05.2023</t>
  </si>
  <si>
    <t>FERMNANDO GONZALEZ  VILCHES</t>
  </si>
  <si>
    <t>PAULA JARAQUEMADA 627</t>
  </si>
  <si>
    <t xml:space="preserve">DAVID ROITMAN </t>
  </si>
  <si>
    <t xml:space="preserve">AMPLIACION MAYOR </t>
  </si>
  <si>
    <t>291.41</t>
  </si>
  <si>
    <t>168.35</t>
  </si>
  <si>
    <t xml:space="preserve">A.MONARDES </t>
  </si>
  <si>
    <t>11.05.2023</t>
  </si>
  <si>
    <t xml:space="preserve">INMOBILIARIA Y CONSTRUCTORA  LUXOR LTAD </t>
  </si>
  <si>
    <t>23 DE FEBRERO 8327</t>
  </si>
  <si>
    <t xml:space="preserve">RAFAEL JANA </t>
  </si>
  <si>
    <t xml:space="preserve">C.ESPINOSA </t>
  </si>
  <si>
    <t>2589.27</t>
  </si>
  <si>
    <t>12.05.2023</t>
  </si>
  <si>
    <t xml:space="preserve">PIERE EMILEJEAN BRISORIS </t>
  </si>
  <si>
    <t>PRESIDENTE OVALLE 6590</t>
  </si>
  <si>
    <t xml:space="preserve">ARIEL URRA PEREZ </t>
  </si>
  <si>
    <t>228.7</t>
  </si>
  <si>
    <t xml:space="preserve">N.JOFRE </t>
  </si>
  <si>
    <t>15.05.2023</t>
  </si>
  <si>
    <t>INMOBILIARIA  EINVERSIONES WESTGATE LTDA</t>
  </si>
  <si>
    <t>GIBRALTAR 7452</t>
  </si>
  <si>
    <t xml:space="preserve">JORGE MALUJE VALENZUELA </t>
  </si>
  <si>
    <t xml:space="preserve">A. MONARDES </t>
  </si>
  <si>
    <t>299.98</t>
  </si>
  <si>
    <t>380.37</t>
  </si>
  <si>
    <t xml:space="preserve">MAN-CHI  CHIANG </t>
  </si>
  <si>
    <t>ARRIETA CAÑAS 5726</t>
  </si>
  <si>
    <t xml:space="preserve">FAVIAN CABRERA VIERA </t>
  </si>
  <si>
    <t xml:space="preserve">LOCAL COMERCIAL </t>
  </si>
  <si>
    <t>403.25</t>
  </si>
  <si>
    <t xml:space="preserve">FRANCISCO JOSE PEÑALOZA </t>
  </si>
  <si>
    <t>DETECTIVE 2 VICENTE BOURQUET 508</t>
  </si>
  <si>
    <t xml:space="preserve">CLAUDIO GAJARDO ESPINOZA </t>
  </si>
  <si>
    <t xml:space="preserve">MODIFICACION </t>
  </si>
  <si>
    <t>102.85</t>
  </si>
  <si>
    <t>16.05.2023</t>
  </si>
  <si>
    <t xml:space="preserve">WILLEM FRANS SCHOL </t>
  </si>
  <si>
    <t xml:space="preserve">PRINCIPE DE GALES 8149 H </t>
  </si>
  <si>
    <t xml:space="preserve">GLADYS MORALES ANDRADE </t>
  </si>
  <si>
    <t>AMPLIACION HASTA 100M2</t>
  </si>
  <si>
    <t>139.93</t>
  </si>
  <si>
    <t>187.71</t>
  </si>
  <si>
    <t xml:space="preserve">M.GARRIDO </t>
  </si>
  <si>
    <t xml:space="preserve">OSCAR PARADA  BRAVO </t>
  </si>
  <si>
    <t>CAROS SILVA VILDOSOLA 9028</t>
  </si>
  <si>
    <t xml:space="preserve">ANDRES SAAVEDRA ZAMORA </t>
  </si>
  <si>
    <t>294.04</t>
  </si>
  <si>
    <t>821.4</t>
  </si>
  <si>
    <t>2537-A</t>
  </si>
  <si>
    <t>LR 2573</t>
  </si>
  <si>
    <t>10.05.2023</t>
  </si>
  <si>
    <t>LAS PERDICES 907-C6 Y 907-D</t>
  </si>
  <si>
    <t xml:space="preserve">INMOBILIARIA SANTORINO SPA. </t>
  </si>
  <si>
    <t xml:space="preserve">DIEGO PEREIRA ESCOBAR </t>
  </si>
  <si>
    <t>04.05.2023</t>
  </si>
  <si>
    <t xml:space="preserve">NEUROLOGIA VETERINARIA  LTDA </t>
  </si>
  <si>
    <t>LOS CORCOLENES 7340</t>
  </si>
  <si>
    <t xml:space="preserve">ANDRES URREJOLA </t>
  </si>
  <si>
    <t xml:space="preserve">CLINICA VETERINARIA </t>
  </si>
  <si>
    <t>245.83</t>
  </si>
  <si>
    <t xml:space="preserve">C. ESPINOSA </t>
  </si>
  <si>
    <t xml:space="preserve">CERTIFICADO DE REGULARIZACION EDIFICACION ANTIGUA Y OTRAS LEYES </t>
  </si>
  <si>
    <t xml:space="preserve">LILY CARMEN MISLE SUFRIN </t>
  </si>
  <si>
    <t>ALC. FERNANDO CASTILLO VELASCO 7150</t>
  </si>
  <si>
    <t xml:space="preserve">BRAULIO GOMEZ </t>
  </si>
  <si>
    <t xml:space="preserve">RESTAURANT </t>
  </si>
  <si>
    <t>CERTIFICADO DE REGULARIZACION EDIFICACION ANTIGUA DE CUALQUIER DESTINO, CONSTRUIDA ANTES DEL 31.07.1959</t>
  </si>
  <si>
    <t>2539-A</t>
  </si>
  <si>
    <t>LR 2575</t>
  </si>
  <si>
    <t>19.05.2023</t>
  </si>
  <si>
    <t xml:space="preserve">INTEGRO CORP SA </t>
  </si>
  <si>
    <t>PONTEVEDRA 6872-6866</t>
  </si>
  <si>
    <t xml:space="preserve">CONSTANSA GODOY FUENZALIDA </t>
  </si>
  <si>
    <t xml:space="preserve">SUBDIVISION FUSION </t>
  </si>
  <si>
    <t xml:space="preserve">ARRIENDO Y COMPRAVENTA DE INMUEBLES LOT PARK SPA </t>
  </si>
  <si>
    <t>ECHEÑIQUE 5819 LOCAL 3</t>
  </si>
  <si>
    <t xml:space="preserve">JONATAN SOTO ARRIAGADA </t>
  </si>
  <si>
    <t xml:space="preserve">PELUQUERIA </t>
  </si>
  <si>
    <t xml:space="preserve">MODIFICACION DE EDIFICACION </t>
  </si>
  <si>
    <t>N.JOFRE</t>
  </si>
  <si>
    <t>55.06</t>
  </si>
  <si>
    <t>3127.9</t>
  </si>
  <si>
    <t>22.05.2023</t>
  </si>
  <si>
    <t xml:space="preserve">JAIME VILAJUANA RIGAU </t>
  </si>
  <si>
    <t xml:space="preserve">NUNCIO LAGHI 6531, LOCAL 1-2 </t>
  </si>
  <si>
    <t xml:space="preserve">TAMARA ESPINOZA </t>
  </si>
  <si>
    <t>214.25</t>
  </si>
  <si>
    <t xml:space="preserve">MARIA VIOLETA HERRERA MENESES </t>
  </si>
  <si>
    <t>VALENZUELA LLANOS 9018</t>
  </si>
  <si>
    <t xml:space="preserve">VERONICA MUNIZAGA </t>
  </si>
  <si>
    <t>LGUC.OGUC Y PREC</t>
  </si>
  <si>
    <t>23.05.2023</t>
  </si>
  <si>
    <t xml:space="preserve">JACQUELINE HERNANDEZ GONZALEZ </t>
  </si>
  <si>
    <t>SAN VICENTE DE PAUL 6064</t>
  </si>
  <si>
    <t xml:space="preserve">CAROLINA CONTRERAS </t>
  </si>
  <si>
    <t xml:space="preserve">AMPLIACION </t>
  </si>
  <si>
    <t>AMONARDES</t>
  </si>
  <si>
    <t>25.05.2023</t>
  </si>
  <si>
    <t xml:space="preserve">METLIFE CHILE SEGUROS DE VIDA S.A. </t>
  </si>
  <si>
    <t>AV. PRINCIPE DE GALES 9140 LOCAL 308</t>
  </si>
  <si>
    <t xml:space="preserve">ENRIQUE GONZALEZ BARRENECHEA </t>
  </si>
  <si>
    <t xml:space="preserve">CENTRO COMERCIAL </t>
  </si>
  <si>
    <t>35834.53</t>
  </si>
  <si>
    <t xml:space="preserve">JOSE MANUEL PERALTA </t>
  </si>
  <si>
    <t xml:space="preserve">PJE PRIVADO PEPE VILA 545-C </t>
  </si>
  <si>
    <t xml:space="preserve">FABIAN GONZALEZ CRUZ </t>
  </si>
  <si>
    <t>2538-A LR-2574</t>
  </si>
  <si>
    <t xml:space="preserve">11.05.2023 </t>
  </si>
  <si>
    <t xml:space="preserve">INMOBILIARIA FG ORIENTE SPA </t>
  </si>
  <si>
    <t xml:space="preserve">RAUL IRARRAZABAL SANCHEZ </t>
  </si>
  <si>
    <t>ARRIETA CAÑAS 5770</t>
  </si>
  <si>
    <t>29.05.2023</t>
  </si>
  <si>
    <t xml:space="preserve">JULIO LARROQUETTE RUBILAR </t>
  </si>
  <si>
    <t>LOS LITRES  36</t>
  </si>
  <si>
    <t xml:space="preserve">DANIEL VERGARA CORTES </t>
  </si>
  <si>
    <t>OFICINA</t>
  </si>
  <si>
    <t>127.17</t>
  </si>
  <si>
    <t>237.5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</si>
</sst>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</numFmts>
  <fonts count="4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AmdtSymbols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347">
    <xf numFmtId="0" fontId="0" fillId="0" borderId="0" xfId="0"/>
    <xf numFmtId="0" fontId="6" fillId="0" borderId="0" xfId="0" applyFont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 wrapText="1"/>
    </xf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4" fontId="25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0" fillId="0" borderId="0" xfId="0" applyAlignment="1">
      <alignment wrapText="1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/>
    <xf numFmtId="4" fontId="23" fillId="3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0" fillId="0" borderId="4" xfId="0" applyBorder="1"/>
    <xf numFmtId="0" fontId="0" fillId="0" borderId="8" xfId="0" applyBorder="1"/>
    <xf numFmtId="0" fontId="0" fillId="4" borderId="4" xfId="0" applyFill="1" applyBorder="1"/>
    <xf numFmtId="0" fontId="0" fillId="4" borderId="0" xfId="0" applyFill="1"/>
    <xf numFmtId="0" fontId="0" fillId="3" borderId="4" xfId="0" applyFill="1" applyBorder="1"/>
    <xf numFmtId="0" fontId="0" fillId="3" borderId="0" xfId="0" applyFill="1"/>
    <xf numFmtId="0" fontId="13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" fillId="0" borderId="12" xfId="0" applyFont="1" applyBorder="1"/>
    <xf numFmtId="0" fontId="0" fillId="0" borderId="0" xfId="0" applyAlignment="1">
      <alignment horizontal="center"/>
    </xf>
    <xf numFmtId="167" fontId="1" fillId="0" borderId="12" xfId="0" applyNumberFormat="1" applyFont="1" applyBorder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0" fontId="7" fillId="2" borderId="12" xfId="0" applyFont="1" applyFill="1" applyBorder="1"/>
    <xf numFmtId="0" fontId="7" fillId="3" borderId="0" xfId="0" applyFont="1" applyFill="1" applyAlignment="1">
      <alignment wrapText="1"/>
    </xf>
    <xf numFmtId="6" fontId="7" fillId="3" borderId="0" xfId="0" applyNumberFormat="1" applyFont="1" applyFill="1" applyAlignment="1">
      <alignment horizontal="right" wrapText="1"/>
    </xf>
    <xf numFmtId="0" fontId="1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23" fillId="3" borderId="0" xfId="0" applyFont="1" applyFill="1"/>
    <xf numFmtId="0" fontId="26" fillId="0" borderId="12" xfId="0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/>
    </xf>
    <xf numFmtId="3" fontId="29" fillId="0" borderId="12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2" fontId="11" fillId="3" borderId="0" xfId="0" applyNumberFormat="1" applyFont="1" applyFill="1"/>
    <xf numFmtId="0" fontId="33" fillId="2" borderId="12" xfId="0" applyFont="1" applyFill="1" applyBorder="1"/>
    <xf numFmtId="14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42" fontId="34" fillId="3" borderId="0" xfId="1" applyFont="1" applyFill="1" applyBorder="1" applyAlignment="1">
      <alignment horizontal="right"/>
    </xf>
    <xf numFmtId="0" fontId="35" fillId="3" borderId="0" xfId="0" applyFont="1" applyFill="1"/>
    <xf numFmtId="0" fontId="28" fillId="0" borderId="0" xfId="0" applyFont="1"/>
    <xf numFmtId="4" fontId="27" fillId="3" borderId="0" xfId="0" applyNumberFormat="1" applyFont="1" applyFill="1" applyAlignment="1">
      <alignment horizontal="right"/>
    </xf>
    <xf numFmtId="0" fontId="27" fillId="3" borderId="0" xfId="0" applyFont="1" applyFill="1"/>
    <xf numFmtId="3" fontId="27" fillId="3" borderId="0" xfId="0" applyNumberFormat="1" applyFont="1" applyFill="1"/>
    <xf numFmtId="0" fontId="2" fillId="3" borderId="0" xfId="0" applyFont="1" applyFill="1" applyAlignment="1">
      <alignment horizontal="center"/>
    </xf>
    <xf numFmtId="42" fontId="1" fillId="3" borderId="0" xfId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3" borderId="0" xfId="0" applyFont="1" applyFill="1" applyAlignment="1">
      <alignment horizontal="center"/>
    </xf>
    <xf numFmtId="0" fontId="37" fillId="3" borderId="0" xfId="0" applyFont="1" applyFill="1"/>
    <xf numFmtId="3" fontId="37" fillId="3" borderId="0" xfId="0" applyNumberFormat="1" applyFont="1" applyFill="1"/>
    <xf numFmtId="42" fontId="11" fillId="2" borderId="12" xfId="1" applyFont="1" applyFill="1" applyBorder="1" applyAlignment="1">
      <alignment horizontal="right"/>
    </xf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0" fontId="23" fillId="2" borderId="12" xfId="0" applyFont="1" applyFill="1" applyBorder="1"/>
    <xf numFmtId="0" fontId="37" fillId="2" borderId="12" xfId="0" applyFont="1" applyFill="1" applyBorder="1" applyAlignment="1">
      <alignment horizontal="center"/>
    </xf>
    <xf numFmtId="0" fontId="37" fillId="2" borderId="12" xfId="0" applyFont="1" applyFill="1" applyBorder="1"/>
    <xf numFmtId="0" fontId="27" fillId="2" borderId="12" xfId="0" applyFont="1" applyFill="1" applyBorder="1"/>
    <xf numFmtId="4" fontId="6" fillId="0" borderId="12" xfId="0" applyNumberFormat="1" applyFont="1" applyBorder="1" applyAlignment="1">
      <alignment horizontal="center"/>
    </xf>
    <xf numFmtId="0" fontId="3" fillId="3" borderId="0" xfId="0" applyFont="1" applyFill="1"/>
    <xf numFmtId="0" fontId="10" fillId="6" borderId="46" xfId="0" applyFont="1" applyFill="1" applyBorder="1" applyAlignment="1">
      <alignment vertical="center"/>
    </xf>
    <xf numFmtId="0" fontId="0" fillId="6" borderId="47" xfId="0" applyFill="1" applyBorder="1" applyAlignment="1">
      <alignment wrapText="1"/>
    </xf>
    <xf numFmtId="0" fontId="0" fillId="6" borderId="48" xfId="0" applyFill="1" applyBorder="1" applyAlignment="1">
      <alignment wrapText="1"/>
    </xf>
    <xf numFmtId="0" fontId="38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3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7" borderId="0" xfId="0" applyFont="1" applyFill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40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6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0" fontId="0" fillId="0" borderId="70" xfId="0" applyBorder="1" applyAlignment="1">
      <alignment vertical="center" wrapText="1"/>
    </xf>
    <xf numFmtId="0" fontId="23" fillId="7" borderId="12" xfId="0" applyFont="1" applyFill="1" applyBorder="1" applyAlignment="1">
      <alignment horizontal="center"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vertical="center" wrapText="1"/>
    </xf>
    <xf numFmtId="0" fontId="7" fillId="2" borderId="33" xfId="0" applyFont="1" applyFill="1" applyBorder="1"/>
    <xf numFmtId="6" fontId="23" fillId="2" borderId="33" xfId="0" applyNumberFormat="1" applyFont="1" applyFill="1" applyBorder="1" applyAlignment="1">
      <alignment horizontal="center"/>
    </xf>
    <xf numFmtId="0" fontId="41" fillId="2" borderId="33" xfId="0" applyFont="1" applyFill="1" applyBorder="1"/>
    <xf numFmtId="2" fontId="23" fillId="2" borderId="33" xfId="0" applyNumberFormat="1" applyFont="1" applyFill="1" applyBorder="1" applyAlignment="1">
      <alignment horizontal="right"/>
    </xf>
    <xf numFmtId="0" fontId="42" fillId="0" borderId="0" xfId="0" applyFont="1"/>
    <xf numFmtId="0" fontId="7" fillId="3" borderId="0" xfId="0" applyFont="1" applyFill="1"/>
    <xf numFmtId="6" fontId="23" fillId="3" borderId="0" xfId="0" applyNumberFormat="1" applyFont="1" applyFill="1" applyAlignment="1">
      <alignment horizontal="center"/>
    </xf>
    <xf numFmtId="0" fontId="41" fillId="3" borderId="0" xfId="0" applyFont="1" applyFill="1"/>
    <xf numFmtId="2" fontId="23" fillId="3" borderId="0" xfId="0" applyNumberFormat="1" applyFont="1" applyFill="1" applyAlignment="1">
      <alignment horizontal="right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0" fontId="15" fillId="0" borderId="7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3" fontId="27" fillId="3" borderId="19" xfId="0" applyNumberFormat="1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4" fontId="27" fillId="3" borderId="19" xfId="0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vertical="center" wrapText="1"/>
    </xf>
    <xf numFmtId="3" fontId="27" fillId="3" borderId="26" xfId="0" applyNumberFormat="1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4" fontId="27" fillId="3" borderId="26" xfId="0" applyNumberFormat="1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wrapText="1"/>
    </xf>
    <xf numFmtId="1" fontId="23" fillId="0" borderId="12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1" fontId="2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42" fontId="2" fillId="0" borderId="0" xfId="1" applyFont="1" applyFill="1" applyBorder="1" applyAlignment="1">
      <alignment horizontal="right" vertical="center" wrapText="1"/>
    </xf>
    <xf numFmtId="4" fontId="2" fillId="3" borderId="0" xfId="0" applyNumberFormat="1" applyFont="1" applyFill="1" applyAlignment="1">
      <alignment horizontal="right" vertical="center"/>
    </xf>
    <xf numFmtId="42" fontId="11" fillId="2" borderId="12" xfId="0" applyNumberFormat="1" applyFont="1" applyFill="1" applyBorder="1" applyAlignment="1">
      <alignment horizontal="center"/>
    </xf>
    <xf numFmtId="2" fontId="11" fillId="2" borderId="12" xfId="0" applyNumberFormat="1" applyFont="1" applyFill="1" applyBorder="1"/>
    <xf numFmtId="42" fontId="11" fillId="3" borderId="0" xfId="0" applyNumberFormat="1" applyFont="1" applyFill="1" applyAlignment="1">
      <alignment horizontal="center"/>
    </xf>
    <xf numFmtId="0" fontId="19" fillId="3" borderId="0" xfId="0" applyFont="1" applyFill="1"/>
    <xf numFmtId="2" fontId="11" fillId="3" borderId="0" xfId="0" applyNumberFormat="1" applyFont="1" applyFill="1" applyAlignment="1">
      <alignment horizontal="right"/>
    </xf>
    <xf numFmtId="0" fontId="13" fillId="0" borderId="33" xfId="0" applyFont="1" applyBorder="1" applyAlignment="1">
      <alignment horizontal="center" vertical="center"/>
    </xf>
    <xf numFmtId="0" fontId="21" fillId="2" borderId="12" xfId="0" applyFont="1" applyFill="1" applyBorder="1"/>
    <xf numFmtId="0" fontId="13" fillId="0" borderId="3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3" fontId="29" fillId="0" borderId="0" xfId="0" applyNumberFormat="1" applyFont="1" applyBorder="1" applyAlignment="1">
      <alignment horizontal="center" vertical="center"/>
    </xf>
    <xf numFmtId="14" fontId="2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6" fillId="0" borderId="0" xfId="0" applyFont="1" applyBorder="1"/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6" fontId="2" fillId="7" borderId="33" xfId="0" applyNumberFormat="1" applyFont="1" applyFill="1" applyBorder="1" applyAlignment="1">
      <alignment vertical="center" wrapText="1"/>
    </xf>
    <xf numFmtId="0" fontId="2" fillId="7" borderId="33" xfId="0" applyFont="1" applyFill="1" applyBorder="1" applyAlignment="1">
      <alignment horizontal="right" vertical="center" wrapText="1"/>
    </xf>
    <xf numFmtId="0" fontId="13" fillId="2" borderId="74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13" fillId="2" borderId="76" xfId="0" applyFont="1" applyFill="1" applyBorder="1" applyAlignment="1">
      <alignment horizontal="center" vertical="center"/>
    </xf>
    <xf numFmtId="0" fontId="43" fillId="2" borderId="49" xfId="0" applyFont="1" applyFill="1" applyBorder="1" applyAlignment="1">
      <alignment horizontal="center" vertical="center" wrapText="1"/>
    </xf>
    <xf numFmtId="0" fontId="43" fillId="2" borderId="50" xfId="0" applyFont="1" applyFill="1" applyBorder="1" applyAlignment="1">
      <alignment horizontal="center" vertical="center" wrapText="1"/>
    </xf>
    <xf numFmtId="0" fontId="43" fillId="2" borderId="55" xfId="0" applyFont="1" applyFill="1" applyBorder="1" applyAlignment="1">
      <alignment horizontal="center" vertical="center" wrapText="1"/>
    </xf>
    <xf numFmtId="0" fontId="43" fillId="2" borderId="56" xfId="0" applyFont="1" applyFill="1" applyBorder="1" applyAlignment="1">
      <alignment horizontal="center" vertical="center" wrapText="1"/>
    </xf>
    <xf numFmtId="0" fontId="43" fillId="2" borderId="51" xfId="0" applyFont="1" applyFill="1" applyBorder="1" applyAlignment="1">
      <alignment horizontal="center" vertical="center" wrapText="1"/>
    </xf>
    <xf numFmtId="0" fontId="43" fillId="2" borderId="57" xfId="0" applyFont="1" applyFill="1" applyBorder="1" applyAlignment="1">
      <alignment horizontal="center" vertical="center" wrapText="1"/>
    </xf>
    <xf numFmtId="0" fontId="43" fillId="2" borderId="6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43" fillId="2" borderId="54" xfId="0" applyFont="1" applyFill="1" applyBorder="1" applyAlignment="1">
      <alignment horizontal="center" vertical="center" wrapText="1"/>
    </xf>
    <xf numFmtId="0" fontId="43" fillId="2" borderId="59" xfId="0" applyFont="1" applyFill="1" applyBorder="1" applyAlignment="1">
      <alignment horizontal="center" vertical="center" wrapText="1"/>
    </xf>
    <xf numFmtId="0" fontId="43" fillId="2" borderId="66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vertical="top" wrapText="1"/>
    </xf>
    <xf numFmtId="0" fontId="6" fillId="2" borderId="61" xfId="0" applyFont="1" applyFill="1" applyBorder="1" applyAlignment="1">
      <alignment vertical="top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45" xfId="0" applyFont="1" applyFill="1" applyBorder="1"/>
    <xf numFmtId="0" fontId="10" fillId="2" borderId="23" xfId="0" applyFont="1" applyFill="1" applyBorder="1"/>
    <xf numFmtId="0" fontId="10" fillId="2" borderId="22" xfId="0" applyFont="1" applyFill="1" applyBorder="1"/>
    <xf numFmtId="0" fontId="10" fillId="2" borderId="11" xfId="0" applyFont="1" applyFill="1" applyBorder="1"/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7" fillId="0" borderId="0" xfId="0" applyFont="1" applyAlignment="1">
      <alignment horizontal="left"/>
    </xf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43" fillId="2" borderId="62" xfId="0" applyFont="1" applyFill="1" applyBorder="1" applyAlignment="1">
      <alignment horizontal="center" vertical="center" wrapText="1"/>
    </xf>
    <xf numFmtId="0" fontId="43" fillId="2" borderId="63" xfId="0" applyFont="1" applyFill="1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43" fillId="2" borderId="52" xfId="0" applyFont="1" applyFill="1" applyBorder="1" applyAlignment="1">
      <alignment horizontal="center" vertical="center" wrapText="1"/>
    </xf>
    <xf numFmtId="0" fontId="43" fillId="2" borderId="58" xfId="0" applyFont="1" applyFill="1" applyBorder="1" applyAlignment="1">
      <alignment horizontal="center" vertical="center" wrapText="1"/>
    </xf>
    <xf numFmtId="0" fontId="43" fillId="2" borderId="65" xfId="0" applyFont="1" applyFill="1" applyBorder="1" applyAlignment="1">
      <alignment horizontal="center" vertical="center" wrapText="1"/>
    </xf>
    <xf numFmtId="0" fontId="43" fillId="2" borderId="53" xfId="0" applyFont="1" applyFill="1" applyBorder="1" applyAlignment="1">
      <alignment horizontal="center" vertical="center" wrapText="1"/>
    </xf>
    <xf numFmtId="0" fontId="43" fillId="2" borderId="67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2" fontId="5" fillId="0" borderId="24" xfId="0" applyNumberFormat="1" applyFont="1" applyBorder="1" applyAlignment="1">
      <alignment horizontal="left" vertical="center" wrapText="1"/>
    </xf>
    <xf numFmtId="42" fontId="5" fillId="0" borderId="33" xfId="0" applyNumberFormat="1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35719</xdr:rowOff>
    </xdr:from>
    <xdr:to>
      <xdr:col>2</xdr:col>
      <xdr:colOff>1262062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6219"/>
          <a:ext cx="32146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="80" zoomScaleNormal="80" zoomScaleSheetLayoutView="100" zoomScalePageLayoutView="50" workbookViewId="0">
      <selection activeCell="A46" sqref="A46:XFD46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  <col min="17" max="17" width="25.140625" bestFit="1" customWidth="1"/>
  </cols>
  <sheetData>
    <row r="1" spans="1:18" ht="4.5" customHeight="1" thickBot="1" x14ac:dyDescent="0.3"/>
    <row r="2" spans="1:18" ht="3" hidden="1" customHeight="1" thickBot="1" x14ac:dyDescent="0.3"/>
    <row r="3" spans="1:18" ht="15.75" hidden="1" thickBot="1" x14ac:dyDescent="0.3"/>
    <row r="4" spans="1:18" ht="15.75" hidden="1" thickBot="1" x14ac:dyDescent="0.3"/>
    <row r="5" spans="1:18" ht="15.75" hidden="1" thickBot="1" x14ac:dyDescent="0.3"/>
    <row r="6" spans="1:18" ht="10.5" customHeight="1" x14ac:dyDescent="0.25">
      <c r="A6" s="283" t="s">
        <v>48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80"/>
      <c r="O6" s="97"/>
      <c r="P6" s="98"/>
      <c r="Q6" s="98"/>
      <c r="R6" s="80"/>
    </row>
    <row r="7" spans="1:18" ht="10.5" customHeight="1" thickBot="1" x14ac:dyDescent="0.3">
      <c r="A7" s="285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81"/>
      <c r="O7" s="85"/>
      <c r="R7" s="86"/>
    </row>
    <row r="8" spans="1:18" x14ac:dyDescent="0.25">
      <c r="A8" s="266" t="s">
        <v>77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82"/>
      <c r="O8" s="263"/>
      <c r="P8" s="264"/>
      <c r="Q8" s="264"/>
      <c r="R8" s="265"/>
    </row>
    <row r="9" spans="1:18" x14ac:dyDescent="0.25">
      <c r="A9" s="296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82"/>
      <c r="O9" s="266"/>
      <c r="P9" s="267"/>
      <c r="Q9" s="267"/>
      <c r="R9" s="268"/>
    </row>
    <row r="10" spans="1:18" x14ac:dyDescent="0.25">
      <c r="A10" s="296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82"/>
      <c r="O10" s="266"/>
      <c r="P10" s="267"/>
      <c r="Q10" s="267"/>
      <c r="R10" s="268"/>
    </row>
    <row r="11" spans="1:18" ht="6" customHeight="1" thickBot="1" x14ac:dyDescent="0.3">
      <c r="A11" s="297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83"/>
      <c r="O11" s="269"/>
      <c r="P11" s="270"/>
      <c r="Q11" s="270"/>
      <c r="R11" s="271"/>
    </row>
    <row r="12" spans="1:18" ht="6" customHeight="1" x14ac:dyDescent="0.25">
      <c r="A12" s="78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82"/>
      <c r="O12" s="87"/>
      <c r="P12" s="88"/>
      <c r="Q12" s="88"/>
      <c r="R12" s="82"/>
    </row>
    <row r="13" spans="1:18" ht="6" customHeight="1" thickBot="1" x14ac:dyDescent="0.3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84"/>
      <c r="O13" s="89"/>
      <c r="P13" s="90"/>
      <c r="Q13" s="90"/>
      <c r="R13" s="84"/>
    </row>
    <row r="14" spans="1:18" x14ac:dyDescent="0.25">
      <c r="A14" s="287" t="s">
        <v>12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72"/>
      <c r="O14" s="275" t="s">
        <v>49</v>
      </c>
      <c r="P14" s="276"/>
      <c r="Q14" s="276"/>
      <c r="R14" s="277"/>
    </row>
    <row r="15" spans="1:18" ht="15.75" thickBot="1" x14ac:dyDescent="0.3">
      <c r="A15" s="289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73"/>
      <c r="O15" s="278"/>
      <c r="P15" s="279"/>
      <c r="Q15" s="279"/>
      <c r="R15" s="280"/>
    </row>
    <row r="16" spans="1:18" x14ac:dyDescent="0.25">
      <c r="A16" s="246" t="s">
        <v>0</v>
      </c>
      <c r="B16" s="246" t="s">
        <v>1</v>
      </c>
      <c r="C16" s="299" t="s">
        <v>2</v>
      </c>
      <c r="D16" s="246" t="s">
        <v>3</v>
      </c>
      <c r="E16" s="246" t="s">
        <v>4</v>
      </c>
      <c r="F16" s="246" t="s">
        <v>5</v>
      </c>
      <c r="G16" s="246" t="s">
        <v>6</v>
      </c>
      <c r="H16" s="246" t="s">
        <v>7</v>
      </c>
      <c r="I16" s="246" t="s">
        <v>8</v>
      </c>
      <c r="J16" s="246" t="s">
        <v>11</v>
      </c>
      <c r="K16" s="274" t="s">
        <v>19</v>
      </c>
      <c r="L16" s="246" t="s">
        <v>9</v>
      </c>
      <c r="M16" s="246" t="s">
        <v>10</v>
      </c>
      <c r="N16" s="274" t="s">
        <v>18</v>
      </c>
      <c r="O16" s="281" t="s">
        <v>50</v>
      </c>
      <c r="P16" s="281" t="s">
        <v>51</v>
      </c>
      <c r="Q16" s="281" t="s">
        <v>52</v>
      </c>
      <c r="R16" s="281" t="s">
        <v>58</v>
      </c>
    </row>
    <row r="17" spans="1:18" x14ac:dyDescent="0.25">
      <c r="A17" s="246"/>
      <c r="B17" s="246"/>
      <c r="C17" s="299"/>
      <c r="D17" s="246"/>
      <c r="E17" s="246"/>
      <c r="F17" s="251"/>
      <c r="G17" s="251"/>
      <c r="H17" s="251"/>
      <c r="I17" s="251"/>
      <c r="J17" s="251"/>
      <c r="K17" s="246"/>
      <c r="L17" s="251"/>
      <c r="M17" s="251"/>
      <c r="N17" s="246"/>
      <c r="O17" s="282"/>
      <c r="P17" s="282"/>
      <c r="Q17" s="282"/>
      <c r="R17" s="282"/>
    </row>
    <row r="18" spans="1:18" ht="9" customHeight="1" thickBot="1" x14ac:dyDescent="0.3">
      <c r="A18" s="247"/>
      <c r="B18" s="247"/>
      <c r="C18" s="300"/>
      <c r="D18" s="247"/>
      <c r="E18" s="247"/>
      <c r="F18" s="252"/>
      <c r="G18" s="252"/>
      <c r="H18" s="252"/>
      <c r="I18" s="252"/>
      <c r="J18" s="252"/>
      <c r="K18" s="247"/>
      <c r="L18" s="252"/>
      <c r="M18" s="252"/>
      <c r="N18" s="247"/>
      <c r="O18" s="282"/>
      <c r="P18" s="282"/>
      <c r="Q18" s="282"/>
      <c r="R18" s="282"/>
    </row>
    <row r="19" spans="1:18" ht="27" customHeight="1" x14ac:dyDescent="0.25">
      <c r="A19" s="67"/>
      <c r="B19" s="67"/>
      <c r="C19" s="68"/>
      <c r="D19" s="67"/>
      <c r="E19" s="67"/>
      <c r="F19" s="69"/>
      <c r="G19" s="69"/>
      <c r="H19" s="69"/>
      <c r="I19" s="69"/>
      <c r="J19" s="69"/>
      <c r="K19" s="67"/>
      <c r="L19" s="69"/>
      <c r="M19" s="69"/>
      <c r="N19" s="79"/>
      <c r="O19" s="91"/>
      <c r="P19" s="91"/>
      <c r="Q19" s="91"/>
      <c r="R19" s="91"/>
    </row>
    <row r="20" spans="1:18" s="1" customFormat="1" ht="51.75" customHeight="1" x14ac:dyDescent="0.25">
      <c r="A20" s="107">
        <v>14664</v>
      </c>
      <c r="B20" s="66" t="s">
        <v>78</v>
      </c>
      <c r="C20" s="3" t="s">
        <v>79</v>
      </c>
      <c r="D20" s="3" t="s">
        <v>80</v>
      </c>
      <c r="E20" s="3" t="s">
        <v>81</v>
      </c>
      <c r="F20" s="6" t="s">
        <v>65</v>
      </c>
      <c r="G20" s="6" t="s">
        <v>63</v>
      </c>
      <c r="H20" s="13">
        <v>184591</v>
      </c>
      <c r="I20" s="6" t="s">
        <v>59</v>
      </c>
      <c r="J20" s="7" t="s">
        <v>82</v>
      </c>
      <c r="K20" s="7" t="s">
        <v>83</v>
      </c>
      <c r="L20" s="2" t="s">
        <v>84</v>
      </c>
      <c r="M20" s="5" t="s">
        <v>74</v>
      </c>
      <c r="N20" s="58">
        <v>9</v>
      </c>
      <c r="O20" s="92"/>
      <c r="P20" s="92" t="s">
        <v>64</v>
      </c>
      <c r="Q20" s="13"/>
      <c r="R20" s="93"/>
    </row>
    <row r="21" spans="1:18" s="1" customFormat="1" ht="20.25" x14ac:dyDescent="0.25">
      <c r="A21" s="107">
        <v>14665</v>
      </c>
      <c r="B21" s="66" t="s">
        <v>85</v>
      </c>
      <c r="C21" s="3" t="s">
        <v>86</v>
      </c>
      <c r="D21" s="3" t="s">
        <v>87</v>
      </c>
      <c r="E21" s="3" t="s">
        <v>88</v>
      </c>
      <c r="F21" s="6" t="s">
        <v>65</v>
      </c>
      <c r="G21" s="6" t="s">
        <v>63</v>
      </c>
      <c r="H21" s="13">
        <v>356867</v>
      </c>
      <c r="I21" s="6" t="s">
        <v>89</v>
      </c>
      <c r="J21" s="7" t="s">
        <v>91</v>
      </c>
      <c r="K21" s="7" t="s">
        <v>90</v>
      </c>
      <c r="L21" s="2" t="s">
        <v>47</v>
      </c>
      <c r="M21" s="5" t="s">
        <v>92</v>
      </c>
      <c r="N21" s="58">
        <v>12</v>
      </c>
      <c r="O21" s="92" t="s">
        <v>64</v>
      </c>
      <c r="P21" s="92"/>
      <c r="Q21" s="13">
        <v>563281</v>
      </c>
      <c r="R21" s="93"/>
    </row>
    <row r="22" spans="1:18" s="1" customFormat="1" ht="30" x14ac:dyDescent="0.25">
      <c r="A22" s="107">
        <v>14666</v>
      </c>
      <c r="B22" s="66" t="s">
        <v>93</v>
      </c>
      <c r="C22" s="3" t="s">
        <v>94</v>
      </c>
      <c r="D22" s="3" t="s">
        <v>95</v>
      </c>
      <c r="E22" s="3" t="s">
        <v>96</v>
      </c>
      <c r="F22" s="6" t="s">
        <v>65</v>
      </c>
      <c r="G22" s="6" t="s">
        <v>63</v>
      </c>
      <c r="H22" s="13">
        <v>3383421</v>
      </c>
      <c r="I22" s="6" t="s">
        <v>59</v>
      </c>
      <c r="J22" s="7">
        <v>1125.3</v>
      </c>
      <c r="K22" s="95" t="s">
        <v>98</v>
      </c>
      <c r="L22" s="2" t="s">
        <v>15</v>
      </c>
      <c r="M22" s="5" t="s">
        <v>97</v>
      </c>
      <c r="N22" s="58">
        <v>14</v>
      </c>
      <c r="O22" s="92" t="s">
        <v>64</v>
      </c>
      <c r="P22" s="92"/>
      <c r="Q22" s="13">
        <v>8283257</v>
      </c>
      <c r="R22" s="93"/>
    </row>
    <row r="23" spans="1:18" s="1" customFormat="1" ht="20.25" x14ac:dyDescent="0.25">
      <c r="A23" s="107">
        <v>14667</v>
      </c>
      <c r="B23" s="66" t="s">
        <v>99</v>
      </c>
      <c r="C23" s="3" t="s">
        <v>100</v>
      </c>
      <c r="D23" s="3" t="s">
        <v>101</v>
      </c>
      <c r="E23" s="3" t="s">
        <v>102</v>
      </c>
      <c r="F23" s="6" t="s">
        <v>65</v>
      </c>
      <c r="G23" s="6" t="s">
        <v>63</v>
      </c>
      <c r="H23" s="13">
        <v>329134</v>
      </c>
      <c r="I23" s="6" t="s">
        <v>89</v>
      </c>
      <c r="J23" s="7" t="s">
        <v>103</v>
      </c>
      <c r="K23" s="7">
        <v>600</v>
      </c>
      <c r="L23" s="2" t="s">
        <v>15</v>
      </c>
      <c r="M23" s="5" t="s">
        <v>104</v>
      </c>
      <c r="N23" s="140">
        <v>9</v>
      </c>
      <c r="O23" s="92" t="s">
        <v>64</v>
      </c>
      <c r="P23" s="92"/>
      <c r="Q23" s="13">
        <v>564699</v>
      </c>
      <c r="R23" s="93"/>
    </row>
    <row r="24" spans="1:18" s="1" customFormat="1" ht="30" x14ac:dyDescent="0.25">
      <c r="A24" s="107">
        <v>14668</v>
      </c>
      <c r="B24" s="66" t="s">
        <v>105</v>
      </c>
      <c r="C24" s="3" t="s">
        <v>106</v>
      </c>
      <c r="D24" s="3" t="s">
        <v>107</v>
      </c>
      <c r="E24" s="3" t="s">
        <v>108</v>
      </c>
      <c r="F24" s="6" t="s">
        <v>65</v>
      </c>
      <c r="G24" s="6" t="s">
        <v>63</v>
      </c>
      <c r="H24" s="13">
        <v>2100107</v>
      </c>
      <c r="I24" s="6" t="s">
        <v>59</v>
      </c>
      <c r="J24" s="7" t="s">
        <v>110</v>
      </c>
      <c r="K24" s="7" t="s">
        <v>111</v>
      </c>
      <c r="L24" s="2" t="s">
        <v>15</v>
      </c>
      <c r="M24" s="5" t="s">
        <v>109</v>
      </c>
      <c r="N24" s="106">
        <v>9</v>
      </c>
      <c r="O24" s="92" t="s">
        <v>64</v>
      </c>
      <c r="P24" s="92"/>
      <c r="Q24" s="13">
        <v>1648286</v>
      </c>
      <c r="R24" s="93"/>
    </row>
    <row r="25" spans="1:18" s="1" customFormat="1" ht="20.25" x14ac:dyDescent="0.25">
      <c r="A25" s="107">
        <v>14669</v>
      </c>
      <c r="B25" s="66" t="s">
        <v>105</v>
      </c>
      <c r="C25" s="3" t="s">
        <v>130</v>
      </c>
      <c r="D25" s="3" t="s">
        <v>131</v>
      </c>
      <c r="E25" s="3" t="s">
        <v>132</v>
      </c>
      <c r="F25" s="6" t="s">
        <v>65</v>
      </c>
      <c r="G25" s="6" t="s">
        <v>63</v>
      </c>
      <c r="H25" s="13">
        <v>528349</v>
      </c>
      <c r="I25" s="6" t="s">
        <v>89</v>
      </c>
      <c r="J25" s="7" t="s">
        <v>133</v>
      </c>
      <c r="K25" s="7" t="s">
        <v>134</v>
      </c>
      <c r="L25" s="2" t="s">
        <v>15</v>
      </c>
      <c r="M25" s="5" t="s">
        <v>104</v>
      </c>
      <c r="N25" s="106">
        <v>9</v>
      </c>
      <c r="O25" s="92" t="s">
        <v>64</v>
      </c>
      <c r="P25" s="92"/>
      <c r="Q25" s="13">
        <v>528577</v>
      </c>
      <c r="R25" s="93"/>
    </row>
    <row r="26" spans="1:18" s="1" customFormat="1" ht="20.25" x14ac:dyDescent="0.25">
      <c r="A26" s="107">
        <v>14670</v>
      </c>
      <c r="B26" s="66" t="s">
        <v>184</v>
      </c>
      <c r="C26" s="3" t="s">
        <v>190</v>
      </c>
      <c r="D26" s="3" t="s">
        <v>191</v>
      </c>
      <c r="E26" s="3" t="s">
        <v>192</v>
      </c>
      <c r="F26" s="6" t="s">
        <v>65</v>
      </c>
      <c r="G26" s="6" t="s">
        <v>63</v>
      </c>
      <c r="H26" s="13">
        <v>521565</v>
      </c>
      <c r="I26" s="6" t="s">
        <v>59</v>
      </c>
      <c r="J26" s="7">
        <v>154.9</v>
      </c>
      <c r="K26" s="7">
        <v>216</v>
      </c>
      <c r="L26" s="2" t="s">
        <v>47</v>
      </c>
      <c r="M26" s="5" t="s">
        <v>74</v>
      </c>
      <c r="N26" s="106">
        <v>12</v>
      </c>
      <c r="O26" s="92" t="s">
        <v>64</v>
      </c>
      <c r="P26" s="92"/>
      <c r="Q26" s="13">
        <v>821699</v>
      </c>
      <c r="R26" s="93"/>
    </row>
    <row r="27" spans="1:18" s="1" customFormat="1" ht="20.25" x14ac:dyDescent="0.25">
      <c r="A27" s="107">
        <v>14671</v>
      </c>
      <c r="B27" s="66" t="s">
        <v>198</v>
      </c>
      <c r="C27" s="3" t="s">
        <v>199</v>
      </c>
      <c r="D27" s="3" t="s">
        <v>200</v>
      </c>
      <c r="E27" s="3" t="s">
        <v>201</v>
      </c>
      <c r="F27" s="6" t="s">
        <v>65</v>
      </c>
      <c r="G27" s="6" t="s">
        <v>202</v>
      </c>
      <c r="H27" s="13">
        <v>313067</v>
      </c>
      <c r="I27" s="6" t="s">
        <v>59</v>
      </c>
      <c r="J27" s="7" t="s">
        <v>203</v>
      </c>
      <c r="K27" s="7" t="s">
        <v>204</v>
      </c>
      <c r="L27" s="2" t="s">
        <v>47</v>
      </c>
      <c r="M27" s="5" t="s">
        <v>74</v>
      </c>
      <c r="N27" s="106">
        <v>12</v>
      </c>
      <c r="O27" s="92" t="s">
        <v>64</v>
      </c>
      <c r="P27" s="92"/>
      <c r="Q27" s="13">
        <v>1748667</v>
      </c>
      <c r="R27" s="93"/>
    </row>
    <row r="28" spans="1:18" s="1" customFormat="1" ht="20.25" x14ac:dyDescent="0.25">
      <c r="A28" s="219"/>
      <c r="B28" s="220"/>
      <c r="C28" s="221"/>
      <c r="D28" s="221"/>
      <c r="E28" s="221"/>
      <c r="F28" s="222"/>
      <c r="G28" s="222"/>
      <c r="H28" s="223"/>
      <c r="I28" s="222"/>
      <c r="J28" s="224"/>
      <c r="K28" s="224"/>
      <c r="L28" s="225"/>
      <c r="M28" s="226"/>
      <c r="N28" s="227"/>
      <c r="O28" s="228"/>
      <c r="P28" s="228"/>
      <c r="Q28" s="223"/>
      <c r="R28" s="229"/>
    </row>
    <row r="29" spans="1:18" s="120" customFormat="1" ht="24" customHeight="1" x14ac:dyDescent="0.25">
      <c r="A29" s="114"/>
      <c r="B29" s="115"/>
      <c r="C29" s="27"/>
      <c r="D29" s="27"/>
      <c r="E29" s="27"/>
      <c r="F29" s="116"/>
      <c r="G29" s="124"/>
      <c r="H29" s="125"/>
      <c r="I29" s="126"/>
      <c r="J29" s="127"/>
      <c r="K29" s="127"/>
      <c r="L29" s="34"/>
      <c r="M29" s="128"/>
      <c r="N29" s="129"/>
      <c r="O29" s="130"/>
      <c r="P29" s="131"/>
      <c r="Q29" s="132"/>
      <c r="R29" s="122"/>
    </row>
    <row r="30" spans="1:18" s="120" customFormat="1" ht="24" customHeight="1" x14ac:dyDescent="0.4">
      <c r="A30" s="114"/>
      <c r="B30" s="115"/>
      <c r="C30" s="27"/>
      <c r="D30" s="27"/>
      <c r="E30" s="27"/>
      <c r="F30" s="116"/>
      <c r="G30" s="15" t="s">
        <v>14</v>
      </c>
      <c r="H30" s="63">
        <f>SUM(H20:H27)</f>
        <v>7717101</v>
      </c>
      <c r="I30" s="64"/>
      <c r="J30" s="65">
        <f>SUM(J20:J25)</f>
        <v>1125.3</v>
      </c>
      <c r="K30" s="65">
        <f>SUM(K20:K25)</f>
        <v>600</v>
      </c>
      <c r="L30" s="34"/>
      <c r="M30" s="128"/>
      <c r="N30" s="129"/>
      <c r="O30" s="137" t="s">
        <v>54</v>
      </c>
      <c r="P30" s="138"/>
      <c r="Q30" s="133">
        <f>SUM(Q20:Q27)</f>
        <v>14158466</v>
      </c>
      <c r="R30" s="139"/>
    </row>
    <row r="31" spans="1:18" s="120" customFormat="1" ht="24" customHeight="1" thickBot="1" x14ac:dyDescent="0.3">
      <c r="A31" s="114"/>
      <c r="B31" s="115"/>
      <c r="C31" s="27"/>
      <c r="D31" s="27"/>
      <c r="E31" s="27"/>
      <c r="F31" s="116"/>
      <c r="G31" s="117"/>
      <c r="H31" s="118"/>
      <c r="I31" s="119"/>
      <c r="J31" s="121"/>
      <c r="K31" s="121"/>
      <c r="O31" s="122"/>
      <c r="P31" s="122"/>
      <c r="Q31" s="123"/>
      <c r="R31" s="122"/>
    </row>
    <row r="32" spans="1:18" x14ac:dyDescent="0.25">
      <c r="A32" s="291" t="s">
        <v>13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3"/>
      <c r="O32" s="275" t="s">
        <v>49</v>
      </c>
      <c r="P32" s="276"/>
      <c r="Q32" s="276"/>
      <c r="R32" s="277"/>
    </row>
    <row r="33" spans="1:18" ht="15.75" thickBot="1" x14ac:dyDescent="0.3">
      <c r="A33" s="289"/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4"/>
      <c r="O33" s="278"/>
      <c r="P33" s="279"/>
      <c r="Q33" s="279"/>
      <c r="R33" s="280"/>
    </row>
    <row r="34" spans="1:18" x14ac:dyDescent="0.25">
      <c r="A34" s="246" t="s">
        <v>0</v>
      </c>
      <c r="B34" s="303" t="s">
        <v>1</v>
      </c>
      <c r="C34" s="246" t="s">
        <v>2</v>
      </c>
      <c r="D34" s="246" t="s">
        <v>3</v>
      </c>
      <c r="E34" s="246" t="s">
        <v>4</v>
      </c>
      <c r="F34" s="246" t="s">
        <v>5</v>
      </c>
      <c r="G34" s="246" t="s">
        <v>6</v>
      </c>
      <c r="H34" s="246" t="s">
        <v>7</v>
      </c>
      <c r="I34" s="246" t="s">
        <v>8</v>
      </c>
      <c r="J34" s="246" t="s">
        <v>11</v>
      </c>
      <c r="K34" s="274" t="s">
        <v>20</v>
      </c>
      <c r="L34" s="246" t="s">
        <v>9</v>
      </c>
      <c r="M34" s="248" t="s">
        <v>10</v>
      </c>
      <c r="O34" s="301" t="s">
        <v>50</v>
      </c>
      <c r="P34" s="301" t="s">
        <v>51</v>
      </c>
      <c r="Q34" s="301" t="s">
        <v>52</v>
      </c>
      <c r="R34" s="301" t="s">
        <v>53</v>
      </c>
    </row>
    <row r="35" spans="1:18" x14ac:dyDescent="0.25">
      <c r="A35" s="246"/>
      <c r="B35" s="303"/>
      <c r="C35" s="246"/>
      <c r="D35" s="246"/>
      <c r="E35" s="246"/>
      <c r="F35" s="251"/>
      <c r="G35" s="251"/>
      <c r="H35" s="251"/>
      <c r="I35" s="251"/>
      <c r="J35" s="251"/>
      <c r="K35" s="246"/>
      <c r="L35" s="251"/>
      <c r="M35" s="249"/>
      <c r="O35" s="302"/>
      <c r="P35" s="302"/>
      <c r="Q35" s="302"/>
      <c r="R35" s="302"/>
    </row>
    <row r="36" spans="1:18" ht="6" customHeight="1" thickBot="1" x14ac:dyDescent="0.3">
      <c r="A36" s="247"/>
      <c r="B36" s="304"/>
      <c r="C36" s="247"/>
      <c r="D36" s="247"/>
      <c r="E36" s="247"/>
      <c r="F36" s="252"/>
      <c r="G36" s="252"/>
      <c r="H36" s="252"/>
      <c r="I36" s="252"/>
      <c r="J36" s="252"/>
      <c r="K36" s="247"/>
      <c r="L36" s="252"/>
      <c r="M36" s="250"/>
      <c r="O36" s="302"/>
      <c r="P36" s="302"/>
      <c r="Q36" s="302"/>
      <c r="R36" s="302"/>
    </row>
    <row r="37" spans="1:18" ht="18.75" customHeight="1" x14ac:dyDescent="0.25">
      <c r="A37" s="67"/>
      <c r="B37" s="70"/>
      <c r="C37" s="67"/>
      <c r="D37" s="67"/>
      <c r="E37" s="67"/>
      <c r="F37" s="69"/>
      <c r="G37" s="69"/>
      <c r="H37" s="69"/>
      <c r="I37" s="69"/>
      <c r="J37" s="69"/>
      <c r="K37" s="67"/>
      <c r="L37" s="69"/>
      <c r="M37" s="71"/>
      <c r="O37" s="91"/>
      <c r="P37" s="91"/>
      <c r="Q37" s="91"/>
      <c r="R37" s="91"/>
    </row>
    <row r="38" spans="1:18" s="1" customFormat="1" ht="30" x14ac:dyDescent="0.25">
      <c r="A38" s="107">
        <v>41</v>
      </c>
      <c r="B38" s="10" t="s">
        <v>85</v>
      </c>
      <c r="C38" s="3" t="s">
        <v>112</v>
      </c>
      <c r="D38" s="3" t="s">
        <v>113</v>
      </c>
      <c r="E38" s="3" t="s">
        <v>114</v>
      </c>
      <c r="F38" s="5" t="s">
        <v>65</v>
      </c>
      <c r="G38" s="6" t="s">
        <v>115</v>
      </c>
      <c r="H38" s="14">
        <v>27000</v>
      </c>
      <c r="I38" s="6" t="s">
        <v>120</v>
      </c>
      <c r="J38" s="7">
        <v>110</v>
      </c>
      <c r="K38" s="7" t="s">
        <v>116</v>
      </c>
      <c r="L38" s="2" t="s">
        <v>15</v>
      </c>
      <c r="M38" s="5" t="s">
        <v>104</v>
      </c>
      <c r="N38"/>
      <c r="O38" s="105"/>
      <c r="P38" s="105" t="s">
        <v>64</v>
      </c>
      <c r="Q38" s="13"/>
      <c r="R38" s="93"/>
    </row>
    <row r="39" spans="1:18" s="1" customFormat="1" ht="20.25" x14ac:dyDescent="0.25">
      <c r="A39" s="107">
        <v>42</v>
      </c>
      <c r="B39" s="10" t="s">
        <v>105</v>
      </c>
      <c r="C39" s="3" t="s">
        <v>117</v>
      </c>
      <c r="D39" s="3" t="s">
        <v>118</v>
      </c>
      <c r="E39" s="4" t="s">
        <v>119</v>
      </c>
      <c r="F39" s="5" t="s">
        <v>65</v>
      </c>
      <c r="G39" s="11" t="s">
        <v>63</v>
      </c>
      <c r="H39" s="14">
        <v>59368</v>
      </c>
      <c r="I39" s="109" t="s">
        <v>66</v>
      </c>
      <c r="J39" s="7" t="s">
        <v>121</v>
      </c>
      <c r="K39" s="95">
        <v>220</v>
      </c>
      <c r="L39" s="2" t="s">
        <v>15</v>
      </c>
      <c r="M39" s="5" t="s">
        <v>97</v>
      </c>
      <c r="N39"/>
      <c r="O39" s="105" t="s">
        <v>64</v>
      </c>
      <c r="P39" s="105"/>
      <c r="Q39" s="13">
        <v>110513</v>
      </c>
      <c r="R39" s="93"/>
    </row>
    <row r="40" spans="1:18" s="1" customFormat="1" ht="30" customHeight="1" x14ac:dyDescent="0.25">
      <c r="A40" s="107">
        <v>43</v>
      </c>
      <c r="B40" s="10" t="s">
        <v>122</v>
      </c>
      <c r="C40" s="3" t="s">
        <v>123</v>
      </c>
      <c r="D40" s="108" t="s">
        <v>124</v>
      </c>
      <c r="E40" s="3" t="s">
        <v>125</v>
      </c>
      <c r="F40" s="5" t="s">
        <v>65</v>
      </c>
      <c r="G40" s="11" t="s">
        <v>63</v>
      </c>
      <c r="H40" s="14">
        <v>576769</v>
      </c>
      <c r="I40" s="6" t="s">
        <v>126</v>
      </c>
      <c r="J40" s="7" t="s">
        <v>127</v>
      </c>
      <c r="K40" s="8" t="s">
        <v>128</v>
      </c>
      <c r="L40" s="2" t="s">
        <v>15</v>
      </c>
      <c r="M40" s="5" t="s">
        <v>129</v>
      </c>
      <c r="N40"/>
      <c r="O40" s="105" t="s">
        <v>64</v>
      </c>
      <c r="P40" s="105"/>
      <c r="Q40" s="13">
        <v>360250</v>
      </c>
      <c r="R40" s="93"/>
    </row>
    <row r="41" spans="1:18" s="1" customFormat="1" ht="30" x14ac:dyDescent="0.25">
      <c r="A41" s="107">
        <v>44</v>
      </c>
      <c r="B41" s="10" t="s">
        <v>156</v>
      </c>
      <c r="C41" s="3" t="s">
        <v>161</v>
      </c>
      <c r="D41" s="3" t="s">
        <v>162</v>
      </c>
      <c r="E41" s="3" t="s">
        <v>163</v>
      </c>
      <c r="F41" s="5" t="s">
        <v>65</v>
      </c>
      <c r="G41" s="11" t="s">
        <v>164</v>
      </c>
      <c r="H41" s="14">
        <v>50341</v>
      </c>
      <c r="I41" s="6" t="s">
        <v>165</v>
      </c>
      <c r="J41" s="7" t="s">
        <v>167</v>
      </c>
      <c r="K41" s="8" t="s">
        <v>168</v>
      </c>
      <c r="L41" s="2" t="s">
        <v>15</v>
      </c>
      <c r="M41" s="5" t="s">
        <v>166</v>
      </c>
      <c r="N41"/>
      <c r="O41" s="105"/>
      <c r="P41" s="105" t="s">
        <v>64</v>
      </c>
      <c r="Q41" s="13"/>
      <c r="R41" s="93"/>
    </row>
    <row r="42" spans="1:18" s="1" customFormat="1" ht="30" customHeight="1" x14ac:dyDescent="0.25">
      <c r="A42" s="107">
        <v>45</v>
      </c>
      <c r="B42" s="10" t="s">
        <v>169</v>
      </c>
      <c r="C42" s="3" t="s">
        <v>170</v>
      </c>
      <c r="D42" s="3" t="s">
        <v>171</v>
      </c>
      <c r="E42" s="3" t="s">
        <v>172</v>
      </c>
      <c r="F42" s="6" t="s">
        <v>65</v>
      </c>
      <c r="G42" s="11" t="s">
        <v>115</v>
      </c>
      <c r="H42" s="14">
        <v>3812</v>
      </c>
      <c r="I42" s="6" t="s">
        <v>165</v>
      </c>
      <c r="J42" s="7">
        <v>52.4</v>
      </c>
      <c r="K42" s="96" t="s">
        <v>173</v>
      </c>
      <c r="L42" s="2" t="s">
        <v>15</v>
      </c>
      <c r="M42" s="5" t="s">
        <v>97</v>
      </c>
      <c r="N42"/>
      <c r="O42" s="105"/>
      <c r="P42" s="105" t="s">
        <v>64</v>
      </c>
      <c r="Q42" s="13"/>
      <c r="R42" s="93"/>
    </row>
    <row r="43" spans="1:18" s="1" customFormat="1" ht="30" customHeight="1" x14ac:dyDescent="0.25">
      <c r="A43" s="107">
        <v>46</v>
      </c>
      <c r="B43" s="10" t="s">
        <v>169</v>
      </c>
      <c r="C43" s="3" t="s">
        <v>174</v>
      </c>
      <c r="D43" s="3" t="s">
        <v>175</v>
      </c>
      <c r="E43" s="3" t="s">
        <v>176</v>
      </c>
      <c r="F43" s="6" t="s">
        <v>65</v>
      </c>
      <c r="G43" s="11" t="s">
        <v>115</v>
      </c>
      <c r="H43" s="14">
        <v>29920</v>
      </c>
      <c r="I43" s="6" t="s">
        <v>126</v>
      </c>
      <c r="J43" s="7">
        <v>34.92</v>
      </c>
      <c r="K43" s="96">
        <v>4883</v>
      </c>
      <c r="L43" s="2" t="s">
        <v>177</v>
      </c>
      <c r="M43" s="5" t="s">
        <v>166</v>
      </c>
      <c r="N43"/>
      <c r="O43" s="105" t="s">
        <v>64</v>
      </c>
      <c r="P43" s="105"/>
      <c r="Q43" s="13">
        <v>2497</v>
      </c>
      <c r="R43" s="93"/>
    </row>
    <row r="44" spans="1:18" s="1" customFormat="1" ht="30" customHeight="1" x14ac:dyDescent="0.25">
      <c r="A44" s="107">
        <v>47</v>
      </c>
      <c r="B44" s="10" t="s">
        <v>178</v>
      </c>
      <c r="C44" s="3" t="s">
        <v>179</v>
      </c>
      <c r="D44" s="3" t="s">
        <v>180</v>
      </c>
      <c r="E44" s="3" t="s">
        <v>181</v>
      </c>
      <c r="F44" s="6" t="s">
        <v>65</v>
      </c>
      <c r="G44" s="11" t="s">
        <v>182</v>
      </c>
      <c r="H44" s="14">
        <v>112004</v>
      </c>
      <c r="I44" s="6" t="s">
        <v>126</v>
      </c>
      <c r="J44" s="7">
        <v>46</v>
      </c>
      <c r="K44" s="96">
        <v>121</v>
      </c>
      <c r="L44" s="2" t="s">
        <v>15</v>
      </c>
      <c r="M44" s="5" t="s">
        <v>183</v>
      </c>
      <c r="N44"/>
      <c r="O44" s="105" t="s">
        <v>64</v>
      </c>
      <c r="P44" s="105"/>
      <c r="Q44" s="13">
        <v>401009</v>
      </c>
      <c r="R44" s="93"/>
    </row>
    <row r="45" spans="1:18" s="1" customFormat="1" ht="30" customHeight="1" x14ac:dyDescent="0.25">
      <c r="A45" s="107">
        <v>48</v>
      </c>
      <c r="B45" s="10" t="s">
        <v>184</v>
      </c>
      <c r="C45" s="3" t="s">
        <v>185</v>
      </c>
      <c r="D45" s="3" t="s">
        <v>186</v>
      </c>
      <c r="E45" s="3" t="s">
        <v>187</v>
      </c>
      <c r="F45" s="6" t="s">
        <v>65</v>
      </c>
      <c r="G45" s="11" t="s">
        <v>188</v>
      </c>
      <c r="H45" s="14">
        <v>2569772</v>
      </c>
      <c r="I45" s="6" t="s">
        <v>165</v>
      </c>
      <c r="J45" s="7">
        <v>305.36</v>
      </c>
      <c r="K45" s="96" t="s">
        <v>189</v>
      </c>
      <c r="L45" s="2" t="s">
        <v>15</v>
      </c>
      <c r="M45" s="5" t="s">
        <v>97</v>
      </c>
      <c r="N45"/>
      <c r="O45" s="105"/>
      <c r="P45" s="105" t="s">
        <v>64</v>
      </c>
      <c r="Q45" s="13"/>
      <c r="R45" s="93"/>
    </row>
    <row r="46" spans="1:18" ht="24" customHeight="1" x14ac:dyDescent="0.25">
      <c r="A46" s="35"/>
      <c r="B46" s="36"/>
      <c r="C46" s="33"/>
      <c r="D46" s="33"/>
      <c r="E46" s="33"/>
      <c r="F46" s="37"/>
      <c r="G46" s="59"/>
      <c r="H46" s="38"/>
      <c r="I46" s="39"/>
      <c r="J46" s="40"/>
      <c r="K46" s="60"/>
      <c r="L46" s="34"/>
      <c r="M46" s="37"/>
      <c r="N46" s="1"/>
      <c r="P46" s="94"/>
    </row>
    <row r="47" spans="1:18" ht="26.25" x14ac:dyDescent="0.4">
      <c r="A47" s="9"/>
      <c r="B47" s="9"/>
      <c r="C47" s="9"/>
      <c r="D47" s="9"/>
      <c r="E47" s="9"/>
      <c r="F47" s="9"/>
      <c r="G47" s="15" t="s">
        <v>14</v>
      </c>
      <c r="H47" s="63">
        <f>SUM(H38:H45)</f>
        <v>3428986</v>
      </c>
      <c r="I47" s="64"/>
      <c r="J47" s="65">
        <f>SUM(J38:J45)</f>
        <v>548.68000000000006</v>
      </c>
      <c r="K47" s="65">
        <f>SUM(K38:K45)</f>
        <v>5224</v>
      </c>
      <c r="L47" s="9"/>
      <c r="M47" s="9"/>
      <c r="O47" s="136" t="s">
        <v>54</v>
      </c>
      <c r="P47" s="136"/>
      <c r="Q47" s="63">
        <f>SUM(Q38:Q45)</f>
        <v>874269</v>
      </c>
      <c r="R47" s="64"/>
    </row>
    <row r="48" spans="1:18" ht="27" thickBot="1" x14ac:dyDescent="0.45">
      <c r="A48" s="9"/>
      <c r="B48" s="9"/>
      <c r="C48" s="9"/>
      <c r="D48" s="9"/>
      <c r="E48" s="9"/>
      <c r="F48" s="9"/>
      <c r="G48" s="72"/>
      <c r="H48" s="74"/>
      <c r="I48" s="75"/>
      <c r="J48" s="76"/>
      <c r="K48" s="76"/>
      <c r="L48" s="141"/>
      <c r="M48" s="141"/>
      <c r="N48" s="90"/>
      <c r="O48" s="104"/>
      <c r="P48" s="104"/>
      <c r="Q48" s="74"/>
      <c r="R48" s="75"/>
    </row>
    <row r="49" spans="1:18" ht="27.75" x14ac:dyDescent="0.25">
      <c r="A49" s="142" t="s">
        <v>148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4"/>
      <c r="M49" s="141"/>
      <c r="N49" s="90"/>
      <c r="O49" s="236" t="s">
        <v>49</v>
      </c>
      <c r="P49" s="237"/>
      <c r="Q49" s="237"/>
      <c r="R49" s="238"/>
    </row>
    <row r="50" spans="1:18" ht="25.5" x14ac:dyDescent="0.25">
      <c r="A50" s="145" t="s">
        <v>67</v>
      </c>
      <c r="B50" s="146" t="s">
        <v>68</v>
      </c>
      <c r="C50" s="146" t="s">
        <v>2</v>
      </c>
      <c r="D50" s="146" t="s">
        <v>3</v>
      </c>
      <c r="E50" s="146" t="s">
        <v>4</v>
      </c>
      <c r="F50" s="146" t="s">
        <v>5</v>
      </c>
      <c r="G50" s="147" t="s">
        <v>6</v>
      </c>
      <c r="H50" s="147" t="s">
        <v>7</v>
      </c>
      <c r="I50" s="147" t="s">
        <v>69</v>
      </c>
      <c r="J50" s="147" t="s">
        <v>70</v>
      </c>
      <c r="K50" s="147" t="s">
        <v>71</v>
      </c>
      <c r="L50" s="148" t="s">
        <v>10</v>
      </c>
      <c r="M50" s="9"/>
      <c r="O50" s="215" t="s">
        <v>50</v>
      </c>
      <c r="P50" s="215" t="s">
        <v>51</v>
      </c>
      <c r="Q50" s="215" t="s">
        <v>52</v>
      </c>
      <c r="R50" s="215" t="s">
        <v>53</v>
      </c>
    </row>
    <row r="51" spans="1:18" ht="15.75" x14ac:dyDescent="0.25">
      <c r="A51" s="149"/>
      <c r="B51" s="150"/>
      <c r="C51" s="150"/>
      <c r="D51" s="150"/>
      <c r="E51" s="150"/>
      <c r="F51" s="150"/>
      <c r="G51" s="151"/>
      <c r="H51" s="151"/>
      <c r="I51" s="151"/>
      <c r="J51" s="151"/>
      <c r="K51" s="151"/>
      <c r="L51" s="150"/>
      <c r="M51" s="9"/>
      <c r="O51" s="217"/>
      <c r="P51" s="217"/>
      <c r="Q51" s="217"/>
      <c r="R51" s="217"/>
    </row>
    <row r="52" spans="1:18" ht="52.5" customHeight="1" x14ac:dyDescent="0.25">
      <c r="A52" s="152">
        <v>4</v>
      </c>
      <c r="B52" s="153" t="s">
        <v>122</v>
      </c>
      <c r="C52" s="154" t="s">
        <v>149</v>
      </c>
      <c r="D52" s="155" t="s">
        <v>150</v>
      </c>
      <c r="E52" s="155" t="s">
        <v>151</v>
      </c>
      <c r="F52" s="155" t="s">
        <v>22</v>
      </c>
      <c r="G52" s="156" t="s">
        <v>152</v>
      </c>
      <c r="H52" s="157">
        <v>264638</v>
      </c>
      <c r="I52" s="158" t="s">
        <v>153</v>
      </c>
      <c r="J52" s="159"/>
      <c r="K52" s="156">
        <v>68.81</v>
      </c>
      <c r="L52" s="155" t="s">
        <v>129</v>
      </c>
      <c r="O52" s="218"/>
      <c r="P52" s="218"/>
      <c r="Q52" s="13"/>
      <c r="R52" s="218"/>
    </row>
    <row r="53" spans="1:18" ht="15" customHeight="1" x14ac:dyDescent="0.4">
      <c r="A53" s="73"/>
      <c r="B53" s="73"/>
      <c r="C53" s="73"/>
      <c r="D53" s="73"/>
      <c r="E53" s="73"/>
      <c r="F53" s="73"/>
      <c r="G53" s="100"/>
      <c r="H53" s="101"/>
      <c r="I53" s="102"/>
      <c r="J53" s="103"/>
      <c r="K53" s="73"/>
      <c r="L53" s="73"/>
      <c r="O53" s="91"/>
      <c r="P53" s="91"/>
      <c r="Q53" s="91"/>
      <c r="R53" s="91"/>
    </row>
    <row r="54" spans="1:18" ht="26.25" x14ac:dyDescent="0.4">
      <c r="A54" s="73"/>
      <c r="B54" s="73"/>
      <c r="C54" s="73"/>
      <c r="D54" s="73"/>
      <c r="E54" s="73"/>
      <c r="F54" s="73"/>
      <c r="G54" s="99" t="s">
        <v>14</v>
      </c>
      <c r="H54" s="160">
        <f>SUM(H52:H52)</f>
        <v>264638</v>
      </c>
      <c r="I54" s="161"/>
      <c r="J54" s="162">
        <f>SUM(J52:J52)</f>
        <v>0</v>
      </c>
      <c r="K54" s="111"/>
      <c r="L54" s="73"/>
      <c r="O54" s="136" t="s">
        <v>54</v>
      </c>
      <c r="P54" s="136"/>
      <c r="Q54" s="63">
        <f>SUM(Q52:Q52)</f>
        <v>0</v>
      </c>
      <c r="R54" s="64">
        <f>SUM(R52:R52)</f>
        <v>0</v>
      </c>
    </row>
    <row r="55" spans="1:18" ht="18" x14ac:dyDescent="0.25">
      <c r="A55" s="73"/>
      <c r="B55" s="73"/>
      <c r="C55" s="73"/>
      <c r="D55" s="73"/>
      <c r="E55" s="73"/>
      <c r="F55" s="73"/>
      <c r="G55" s="111"/>
      <c r="H55" s="73"/>
    </row>
    <row r="56" spans="1:18" ht="18" x14ac:dyDescent="0.25">
      <c r="A56" s="73"/>
      <c r="B56" s="73"/>
      <c r="C56" s="73"/>
      <c r="D56" s="73"/>
      <c r="E56" s="73"/>
      <c r="F56" s="73"/>
      <c r="G56" s="111"/>
      <c r="H56" s="73"/>
    </row>
    <row r="57" spans="1:18" ht="18" x14ac:dyDescent="0.25">
      <c r="A57" s="73"/>
      <c r="B57" s="73"/>
      <c r="C57" s="73"/>
      <c r="D57" s="73"/>
      <c r="E57" s="73"/>
      <c r="F57" s="73"/>
      <c r="G57" s="111"/>
      <c r="H57" s="73"/>
    </row>
    <row r="58" spans="1:18" ht="18" x14ac:dyDescent="0.25">
      <c r="A58" s="73"/>
      <c r="B58" s="73"/>
      <c r="C58" s="73"/>
      <c r="D58" s="73"/>
      <c r="E58" s="73"/>
      <c r="F58" s="73"/>
      <c r="G58" s="111"/>
      <c r="H58" s="73"/>
    </row>
    <row r="59" spans="1:18" ht="18" x14ac:dyDescent="0.25">
      <c r="A59" s="73"/>
      <c r="B59" s="73"/>
      <c r="C59" s="73"/>
      <c r="D59" s="73"/>
      <c r="E59" s="73"/>
      <c r="F59" s="73"/>
      <c r="G59" s="111"/>
      <c r="H59" s="73"/>
    </row>
    <row r="60" spans="1:18" ht="18" x14ac:dyDescent="0.25">
      <c r="A60" s="73"/>
      <c r="B60" s="73"/>
      <c r="C60" s="73"/>
      <c r="D60" s="73"/>
      <c r="E60" s="73"/>
      <c r="F60" s="73"/>
      <c r="G60" s="111"/>
      <c r="H60" s="73"/>
    </row>
    <row r="61" spans="1:18" ht="18" x14ac:dyDescent="0.25">
      <c r="A61" s="73"/>
      <c r="B61" s="73"/>
      <c r="C61" s="73"/>
      <c r="D61" s="73"/>
      <c r="E61" s="73"/>
      <c r="F61" s="73"/>
      <c r="G61" s="111"/>
      <c r="H61" s="73"/>
    </row>
    <row r="62" spans="1:18" ht="40.5" customHeight="1" thickBot="1" x14ac:dyDescent="0.3">
      <c r="A62" s="73"/>
    </row>
    <row r="63" spans="1:18" ht="15.75" thickTop="1" x14ac:dyDescent="0.25">
      <c r="A63" s="239" t="s">
        <v>25</v>
      </c>
      <c r="B63" s="240"/>
      <c r="C63" s="243" t="s">
        <v>2</v>
      </c>
      <c r="D63" s="243" t="s">
        <v>26</v>
      </c>
      <c r="E63" s="243" t="s">
        <v>4</v>
      </c>
      <c r="F63" s="243" t="s">
        <v>5</v>
      </c>
      <c r="G63" s="316" t="s">
        <v>6</v>
      </c>
      <c r="H63" s="319" t="s">
        <v>7</v>
      </c>
      <c r="I63" s="319" t="s">
        <v>27</v>
      </c>
      <c r="J63" s="319" t="s">
        <v>24</v>
      </c>
      <c r="K63" s="319" t="s">
        <v>9</v>
      </c>
      <c r="L63" s="258" t="s">
        <v>10</v>
      </c>
    </row>
    <row r="64" spans="1:18" ht="15.75" thickBot="1" x14ac:dyDescent="0.3">
      <c r="A64" s="241"/>
      <c r="B64" s="242"/>
      <c r="C64" s="244"/>
      <c r="D64" s="244"/>
      <c r="E64" s="244"/>
      <c r="F64" s="244"/>
      <c r="G64" s="317"/>
      <c r="H64" s="259"/>
      <c r="I64" s="259"/>
      <c r="J64" s="259"/>
      <c r="K64" s="259"/>
      <c r="L64" s="259"/>
    </row>
    <row r="65" spans="1:13" ht="15.75" thickBot="1" x14ac:dyDescent="0.3">
      <c r="A65" s="261"/>
      <c r="B65" s="262"/>
      <c r="C65" s="244"/>
      <c r="D65" s="244"/>
      <c r="E65" s="244"/>
      <c r="F65" s="244"/>
      <c r="G65" s="317"/>
      <c r="H65" s="259"/>
      <c r="I65" s="259"/>
      <c r="J65" s="259"/>
      <c r="K65" s="259"/>
      <c r="L65" s="259"/>
    </row>
    <row r="66" spans="1:13" ht="15.75" thickTop="1" x14ac:dyDescent="0.25">
      <c r="A66" s="310" t="s">
        <v>29</v>
      </c>
      <c r="B66" s="243" t="s">
        <v>30</v>
      </c>
      <c r="C66" s="244"/>
      <c r="D66" s="244"/>
      <c r="E66" s="244"/>
      <c r="F66" s="244"/>
      <c r="G66" s="317"/>
      <c r="H66" s="259"/>
      <c r="I66" s="259"/>
      <c r="J66" s="259"/>
      <c r="K66" s="259"/>
      <c r="L66" s="259"/>
    </row>
    <row r="67" spans="1:13" ht="15.75" thickBot="1" x14ac:dyDescent="0.3">
      <c r="A67" s="311"/>
      <c r="B67" s="245"/>
      <c r="C67" s="245"/>
      <c r="D67" s="245"/>
      <c r="E67" s="245"/>
      <c r="F67" s="245"/>
      <c r="G67" s="318"/>
      <c r="H67" s="260"/>
      <c r="I67" s="320"/>
      <c r="J67" s="260"/>
      <c r="K67" s="320"/>
      <c r="L67" s="260"/>
    </row>
    <row r="68" spans="1:13" x14ac:dyDescent="0.25">
      <c r="A68" s="312"/>
      <c r="B68" s="313"/>
      <c r="C68" s="163"/>
      <c r="D68" s="163"/>
      <c r="E68" s="163"/>
      <c r="F68" s="163"/>
      <c r="G68" s="163"/>
      <c r="H68" s="314"/>
      <c r="I68" s="315"/>
      <c r="J68" s="163"/>
      <c r="K68" s="163"/>
      <c r="L68" s="163"/>
    </row>
    <row r="69" spans="1:13" ht="20.25" x14ac:dyDescent="0.25">
      <c r="A69" s="164" t="s">
        <v>135</v>
      </c>
      <c r="B69" s="253" t="s">
        <v>137</v>
      </c>
      <c r="C69" s="255" t="s">
        <v>139</v>
      </c>
      <c r="D69" s="255" t="s">
        <v>138</v>
      </c>
      <c r="E69" s="255" t="s">
        <v>140</v>
      </c>
      <c r="F69" s="254" t="s">
        <v>22</v>
      </c>
      <c r="G69" s="254" t="s">
        <v>73</v>
      </c>
      <c r="H69" s="256">
        <v>11195</v>
      </c>
      <c r="I69" s="254" t="s">
        <v>73</v>
      </c>
      <c r="J69" s="257">
        <v>5082.5200000000004</v>
      </c>
      <c r="K69" s="254" t="s">
        <v>15</v>
      </c>
      <c r="L69" s="254" t="s">
        <v>92</v>
      </c>
    </row>
    <row r="70" spans="1:13" ht="20.25" x14ac:dyDescent="0.25">
      <c r="A70" s="164" t="s">
        <v>136</v>
      </c>
      <c r="B70" s="254"/>
      <c r="C70" s="255"/>
      <c r="D70" s="255"/>
      <c r="E70" s="255"/>
      <c r="F70" s="254"/>
      <c r="G70" s="254"/>
      <c r="H70" s="256"/>
      <c r="I70" s="254"/>
      <c r="J70" s="257"/>
      <c r="K70" s="254"/>
      <c r="L70" s="254"/>
    </row>
    <row r="71" spans="1:13" ht="40.5" x14ac:dyDescent="0.25">
      <c r="A71" s="164" t="s">
        <v>193</v>
      </c>
      <c r="B71" s="156" t="s">
        <v>194</v>
      </c>
      <c r="C71" s="166" t="s">
        <v>195</v>
      </c>
      <c r="D71" s="166" t="s">
        <v>197</v>
      </c>
      <c r="E71" s="166" t="s">
        <v>196</v>
      </c>
      <c r="F71" s="156" t="s">
        <v>22</v>
      </c>
      <c r="G71" s="156" t="s">
        <v>73</v>
      </c>
      <c r="H71" s="165">
        <v>0</v>
      </c>
      <c r="I71" s="156" t="s">
        <v>73</v>
      </c>
      <c r="J71" s="159"/>
      <c r="K71" s="156" t="s">
        <v>15</v>
      </c>
      <c r="L71" s="156" t="s">
        <v>104</v>
      </c>
    </row>
    <row r="72" spans="1:13" ht="20.25" x14ac:dyDescent="0.25">
      <c r="A72" s="164" t="s">
        <v>154</v>
      </c>
      <c r="B72" s="156" t="s">
        <v>156</v>
      </c>
      <c r="C72" s="166" t="s">
        <v>157</v>
      </c>
      <c r="D72" s="166" t="s">
        <v>158</v>
      </c>
      <c r="E72" s="166" t="s">
        <v>159</v>
      </c>
      <c r="F72" s="156" t="s">
        <v>22</v>
      </c>
      <c r="G72" s="156" t="s">
        <v>36</v>
      </c>
      <c r="H72" s="165">
        <v>1841</v>
      </c>
      <c r="I72" s="156" t="s">
        <v>160</v>
      </c>
      <c r="J72" s="159">
        <v>480</v>
      </c>
      <c r="K72" s="156" t="s">
        <v>15</v>
      </c>
      <c r="L72" s="156" t="s">
        <v>109</v>
      </c>
    </row>
    <row r="73" spans="1:13" ht="20.25" x14ac:dyDescent="0.25">
      <c r="A73" s="164" t="s">
        <v>155</v>
      </c>
      <c r="B73" s="230"/>
      <c r="C73" s="231"/>
      <c r="D73" s="231"/>
      <c r="E73" s="231"/>
      <c r="F73" s="230"/>
      <c r="G73" s="230"/>
      <c r="H73" s="234"/>
      <c r="I73" s="233"/>
      <c r="J73" s="235"/>
      <c r="K73" s="232"/>
      <c r="L73" s="232"/>
    </row>
    <row r="74" spans="1:13" ht="20.25" x14ac:dyDescent="0.25">
      <c r="A74" s="164"/>
      <c r="B74" s="230"/>
      <c r="C74" s="231"/>
      <c r="D74" s="231"/>
      <c r="E74" s="231"/>
      <c r="F74" s="230"/>
      <c r="G74" s="230"/>
      <c r="H74" s="234"/>
      <c r="I74" s="233"/>
      <c r="J74" s="235"/>
      <c r="K74" s="232"/>
      <c r="L74" s="232"/>
    </row>
    <row r="75" spans="1:13" ht="26.25" x14ac:dyDescent="0.4">
      <c r="A75" s="73"/>
      <c r="B75" s="73"/>
      <c r="C75" s="73"/>
      <c r="D75" s="73"/>
      <c r="E75" s="73"/>
      <c r="F75" s="73"/>
      <c r="G75" s="167" t="s">
        <v>14</v>
      </c>
      <c r="H75" s="168">
        <v>11195</v>
      </c>
      <c r="I75" s="169"/>
      <c r="J75" s="170">
        <f>SUM(J69:J72)</f>
        <v>5562.52</v>
      </c>
      <c r="K75" s="111"/>
      <c r="L75" s="73"/>
    </row>
    <row r="76" spans="1:13" ht="27" thickBot="1" x14ac:dyDescent="0.45">
      <c r="A76" s="73"/>
      <c r="B76" s="73"/>
      <c r="C76" s="73"/>
      <c r="D76" s="73"/>
      <c r="E76" s="73"/>
      <c r="F76" s="73"/>
      <c r="G76" s="172"/>
      <c r="H76" s="173"/>
      <c r="I76" s="174"/>
      <c r="J76" s="175"/>
      <c r="K76" s="111"/>
      <c r="L76" s="73"/>
    </row>
    <row r="77" spans="1:13" ht="28.5" thickBot="1" x14ac:dyDescent="0.45">
      <c r="A77" s="305" t="s">
        <v>75</v>
      </c>
      <c r="B77" s="306"/>
      <c r="C77" s="306"/>
      <c r="D77" s="176"/>
      <c r="E77" s="176"/>
      <c r="F77" s="176"/>
      <c r="G77" s="177"/>
      <c r="H77" s="178"/>
      <c r="I77" s="176"/>
      <c r="J77" s="179"/>
      <c r="K77" s="179"/>
      <c r="L77" s="176"/>
      <c r="M77" s="180"/>
    </row>
    <row r="78" spans="1:13" ht="32.25" thickBot="1" x14ac:dyDescent="0.3">
      <c r="A78" s="181" t="s">
        <v>76</v>
      </c>
      <c r="B78" s="182" t="s">
        <v>68</v>
      </c>
      <c r="C78" s="183" t="s">
        <v>2</v>
      </c>
      <c r="D78" s="183" t="s">
        <v>3</v>
      </c>
      <c r="E78" s="183" t="s">
        <v>4</v>
      </c>
      <c r="F78" s="183" t="s">
        <v>5</v>
      </c>
      <c r="G78" s="184" t="s">
        <v>6</v>
      </c>
      <c r="H78" s="185" t="s">
        <v>7</v>
      </c>
      <c r="I78" s="186" t="s">
        <v>8</v>
      </c>
      <c r="J78" s="187" t="s">
        <v>70</v>
      </c>
      <c r="K78" s="187" t="s">
        <v>19</v>
      </c>
      <c r="L78" s="183" t="s">
        <v>9</v>
      </c>
      <c r="M78" s="188" t="s">
        <v>10</v>
      </c>
    </row>
    <row r="79" spans="1:13" ht="15.75" x14ac:dyDescent="0.25">
      <c r="A79" s="189"/>
      <c r="B79" s="190"/>
      <c r="C79" s="191"/>
      <c r="D79" s="191"/>
      <c r="E79" s="191"/>
      <c r="F79" s="191"/>
      <c r="G79" s="192"/>
      <c r="H79" s="193"/>
      <c r="I79" s="194"/>
      <c r="J79" s="195"/>
      <c r="K79" s="195"/>
      <c r="L79" s="191"/>
      <c r="M79" s="196"/>
    </row>
    <row r="80" spans="1:13" ht="30" x14ac:dyDescent="0.25">
      <c r="A80" s="197">
        <v>5</v>
      </c>
      <c r="B80" s="198" t="s">
        <v>141</v>
      </c>
      <c r="C80" s="199" t="s">
        <v>142</v>
      </c>
      <c r="D80" s="199" t="s">
        <v>143</v>
      </c>
      <c r="E80" s="199" t="s">
        <v>144</v>
      </c>
      <c r="F80" s="155" t="s">
        <v>65</v>
      </c>
      <c r="G80" s="200" t="s">
        <v>145</v>
      </c>
      <c r="H80" s="201">
        <v>334437</v>
      </c>
      <c r="I80" s="200" t="s">
        <v>59</v>
      </c>
      <c r="J80" s="202" t="s">
        <v>146</v>
      </c>
      <c r="K80" s="202">
        <v>800</v>
      </c>
      <c r="L80" s="2" t="s">
        <v>15</v>
      </c>
      <c r="M80" s="155" t="s">
        <v>147</v>
      </c>
    </row>
    <row r="81" spans="1:18" ht="20.25" x14ac:dyDescent="0.25">
      <c r="A81" s="203"/>
      <c r="B81" s="204"/>
      <c r="C81" s="205"/>
      <c r="D81" s="205"/>
      <c r="E81" s="205"/>
      <c r="F81" s="25"/>
      <c r="G81" s="207"/>
      <c r="H81" s="208"/>
      <c r="I81" s="207"/>
      <c r="J81" s="209"/>
      <c r="K81" s="209"/>
      <c r="L81" s="34"/>
      <c r="M81" s="25"/>
    </row>
    <row r="82" spans="1:18" s="171" customFormat="1" ht="26.25" x14ac:dyDescent="0.4">
      <c r="A82" s="307"/>
      <c r="B82" s="307"/>
      <c r="C82"/>
      <c r="D82"/>
      <c r="E82"/>
      <c r="F82"/>
      <c r="G82" s="99" t="s">
        <v>14</v>
      </c>
      <c r="H82" s="210">
        <f>SUM(H80:H80)</f>
        <v>334437</v>
      </c>
      <c r="I82" s="161"/>
      <c r="J82" s="162">
        <f>SUM(J80:J80)</f>
        <v>0</v>
      </c>
      <c r="K82" s="211">
        <f>SUM(K80:K80)</f>
        <v>800</v>
      </c>
      <c r="L82"/>
      <c r="M82"/>
    </row>
    <row r="83" spans="1:18" s="171" customFormat="1" ht="26.25" x14ac:dyDescent="0.4">
      <c r="A83" s="206"/>
      <c r="B83" s="206"/>
      <c r="C83"/>
      <c r="D83"/>
      <c r="E83"/>
      <c r="F83"/>
      <c r="G83" s="172"/>
      <c r="H83" s="212"/>
      <c r="I83" s="213"/>
      <c r="J83" s="214"/>
      <c r="K83" s="111"/>
      <c r="L83"/>
      <c r="M83"/>
    </row>
    <row r="84" spans="1:18" ht="26.25" x14ac:dyDescent="0.4">
      <c r="G84" s="99" t="s">
        <v>60</v>
      </c>
      <c r="H84" s="134">
        <f>SUM(H30,H47,H54,H75,H82)</f>
        <v>11756357</v>
      </c>
      <c r="I84" s="99"/>
      <c r="J84" s="135">
        <f>SUM(J30,J47,J54,J82)</f>
        <v>1673.98</v>
      </c>
      <c r="K84" s="135">
        <f>SUM(K30,K47,J75,K82)</f>
        <v>12186.52</v>
      </c>
      <c r="L84" s="112"/>
      <c r="O84" s="308" t="s">
        <v>60</v>
      </c>
      <c r="P84" s="309"/>
      <c r="Q84" s="134">
        <f>SUM(Q30,Q47,Q54)</f>
        <v>15032735</v>
      </c>
      <c r="R84" s="216">
        <f>SUM(R47,R30)</f>
        <v>0</v>
      </c>
    </row>
    <row r="85" spans="1:18" x14ac:dyDescent="0.25">
      <c r="E85" t="s">
        <v>62</v>
      </c>
    </row>
    <row r="86" spans="1:18" ht="31.5" customHeight="1" x14ac:dyDescent="0.25"/>
    <row r="87" spans="1:18" ht="26.25" x14ac:dyDescent="0.4">
      <c r="E87" s="110" t="s">
        <v>61</v>
      </c>
    </row>
    <row r="88" spans="1:18" ht="26.25" x14ac:dyDescent="0.4">
      <c r="E88" s="110" t="s">
        <v>55</v>
      </c>
    </row>
    <row r="89" spans="1:18" ht="26.25" x14ac:dyDescent="0.4">
      <c r="E89" s="110" t="s">
        <v>56</v>
      </c>
    </row>
    <row r="90" spans="1:18" x14ac:dyDescent="0.25">
      <c r="B90" s="113">
        <f ca="1">TODAY()</f>
        <v>45078</v>
      </c>
    </row>
    <row r="91" spans="1:18" x14ac:dyDescent="0.25">
      <c r="A91" t="s">
        <v>57</v>
      </c>
    </row>
    <row r="92" spans="1:18" x14ac:dyDescent="0.25">
      <c r="A92" t="s">
        <v>72</v>
      </c>
    </row>
  </sheetData>
  <mergeCells count="74">
    <mergeCell ref="A77:C77"/>
    <mergeCell ref="A82:B82"/>
    <mergeCell ref="O84:P84"/>
    <mergeCell ref="O34:O36"/>
    <mergeCell ref="P34:P36"/>
    <mergeCell ref="L69:L70"/>
    <mergeCell ref="A34:A36"/>
    <mergeCell ref="A66:A67"/>
    <mergeCell ref="B66:B67"/>
    <mergeCell ref="A68:B68"/>
    <mergeCell ref="H68:I68"/>
    <mergeCell ref="G63:G67"/>
    <mergeCell ref="H63:H67"/>
    <mergeCell ref="I63:I67"/>
    <mergeCell ref="J63:J67"/>
    <mergeCell ref="K63:K67"/>
    <mergeCell ref="Q34:Q36"/>
    <mergeCell ref="R34:R36"/>
    <mergeCell ref="B34:B36"/>
    <mergeCell ref="E34:E36"/>
    <mergeCell ref="C34:C36"/>
    <mergeCell ref="H34:H36"/>
    <mergeCell ref="L34:L36"/>
    <mergeCell ref="K34:K36"/>
    <mergeCell ref="J34:J36"/>
    <mergeCell ref="G34:G36"/>
    <mergeCell ref="D34:D36"/>
    <mergeCell ref="F34:F36"/>
    <mergeCell ref="O32:R33"/>
    <mergeCell ref="A6:M7"/>
    <mergeCell ref="A14:M15"/>
    <mergeCell ref="A32:M33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A16:A18"/>
    <mergeCell ref="O8:R11"/>
    <mergeCell ref="N14:N15"/>
    <mergeCell ref="N16:N18"/>
    <mergeCell ref="O14:R15"/>
    <mergeCell ref="O16:O18"/>
    <mergeCell ref="P16:P18"/>
    <mergeCell ref="Q16:Q18"/>
    <mergeCell ref="R16:R18"/>
    <mergeCell ref="D16:D18"/>
    <mergeCell ref="B16:B18"/>
    <mergeCell ref="M34:M36"/>
    <mergeCell ref="I34:I36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3:L67"/>
    <mergeCell ref="A65:B65"/>
    <mergeCell ref="O49:R49"/>
    <mergeCell ref="A63:B64"/>
    <mergeCell ref="C63:C67"/>
    <mergeCell ref="D63:D67"/>
    <mergeCell ref="E63:E67"/>
    <mergeCell ref="F63:F67"/>
  </mergeCells>
  <phoneticPr fontId="32" type="noConversion"/>
  <printOptions horizontalCentered="1"/>
  <pageMargins left="0.17" right="0.17" top="0.34" bottom="0.28000000000000003" header="0.17" footer="0.31496062992125984"/>
  <pageSetup paperSize="41" scale="31" fitToWidth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16" t="s">
        <v>23</v>
      </c>
      <c r="B3" s="17"/>
      <c r="C3" s="17"/>
      <c r="D3" s="17"/>
      <c r="E3" s="17"/>
      <c r="F3" s="17"/>
      <c r="G3" s="18"/>
      <c r="H3" s="19"/>
      <c r="I3" s="17"/>
      <c r="J3" s="20"/>
      <c r="K3" s="17"/>
      <c r="L3" s="21"/>
    </row>
    <row r="4" spans="1:12" ht="15" customHeight="1" x14ac:dyDescent="0.25">
      <c r="A4" s="337"/>
      <c r="B4" s="338"/>
      <c r="C4" s="45"/>
      <c r="D4" s="45"/>
      <c r="E4" s="45"/>
      <c r="F4" s="45"/>
      <c r="G4" s="46"/>
      <c r="H4" s="339" t="s">
        <v>7</v>
      </c>
      <c r="I4" s="342" t="s">
        <v>27</v>
      </c>
      <c r="J4" s="339" t="s">
        <v>24</v>
      </c>
      <c r="K4" s="342" t="s">
        <v>9</v>
      </c>
      <c r="L4" s="339" t="s">
        <v>10</v>
      </c>
    </row>
    <row r="5" spans="1:12" ht="11.25" customHeight="1" thickBot="1" x14ac:dyDescent="0.3">
      <c r="A5" s="343" t="s">
        <v>25</v>
      </c>
      <c r="B5" s="344"/>
      <c r="C5" s="47" t="s">
        <v>2</v>
      </c>
      <c r="D5" s="47" t="s">
        <v>26</v>
      </c>
      <c r="E5" s="47" t="s">
        <v>4</v>
      </c>
      <c r="F5" s="47" t="s">
        <v>5</v>
      </c>
      <c r="G5" s="48" t="s">
        <v>6</v>
      </c>
      <c r="H5" s="340"/>
      <c r="I5" s="340"/>
      <c r="J5" s="340"/>
      <c r="K5" s="340"/>
      <c r="L5" s="340"/>
    </row>
    <row r="6" spans="1:12" ht="15.75" hidden="1" customHeight="1" thickBot="1" x14ac:dyDescent="0.3">
      <c r="A6" s="345"/>
      <c r="B6" s="346"/>
      <c r="C6" s="49"/>
      <c r="D6" s="49"/>
      <c r="E6" s="49"/>
      <c r="F6" s="49"/>
      <c r="G6" s="48" t="s">
        <v>28</v>
      </c>
      <c r="H6" s="340"/>
      <c r="I6" s="340"/>
      <c r="J6" s="340"/>
      <c r="K6" s="340"/>
      <c r="L6" s="340"/>
    </row>
    <row r="7" spans="1:12" x14ac:dyDescent="0.25">
      <c r="A7" s="50"/>
      <c r="B7" s="51"/>
      <c r="C7" s="49"/>
      <c r="D7" s="49"/>
      <c r="E7" s="49"/>
      <c r="F7" s="49"/>
      <c r="G7" s="48"/>
      <c r="H7" s="340"/>
      <c r="I7" s="340"/>
      <c r="J7" s="340"/>
      <c r="K7" s="340"/>
      <c r="L7" s="340"/>
    </row>
    <row r="8" spans="1:12" x14ac:dyDescent="0.25">
      <c r="A8" s="52" t="s">
        <v>29</v>
      </c>
      <c r="B8" s="53" t="s">
        <v>30</v>
      </c>
      <c r="C8" s="54"/>
      <c r="D8" s="54"/>
      <c r="E8" s="54"/>
      <c r="F8" s="54"/>
      <c r="G8" s="55"/>
      <c r="H8" s="341"/>
      <c r="I8" s="341"/>
      <c r="J8" s="341"/>
      <c r="K8" s="341"/>
      <c r="L8" s="341"/>
    </row>
    <row r="9" spans="1:12" x14ac:dyDescent="0.25">
      <c r="A9" s="336"/>
      <c r="B9" s="336"/>
      <c r="C9" s="56"/>
      <c r="D9" s="56"/>
      <c r="E9" s="56"/>
      <c r="F9" s="56"/>
      <c r="G9" s="56"/>
      <c r="H9" s="336"/>
      <c r="I9" s="336"/>
      <c r="J9" s="56"/>
      <c r="K9" s="56"/>
      <c r="L9" s="56"/>
    </row>
    <row r="10" spans="1:12" x14ac:dyDescent="0.25">
      <c r="A10" s="42" t="s">
        <v>31</v>
      </c>
      <c r="B10" s="328">
        <v>43699</v>
      </c>
      <c r="C10" s="329" t="s">
        <v>33</v>
      </c>
      <c r="D10" s="333" t="s">
        <v>34</v>
      </c>
      <c r="E10" s="333" t="s">
        <v>35</v>
      </c>
      <c r="F10" s="327" t="s">
        <v>22</v>
      </c>
      <c r="G10" s="327" t="s">
        <v>16</v>
      </c>
      <c r="H10" s="334">
        <v>27378</v>
      </c>
      <c r="I10" s="324" t="s">
        <v>36</v>
      </c>
      <c r="J10" s="325">
        <v>980.50699999999995</v>
      </c>
      <c r="K10" s="331" t="s">
        <v>15</v>
      </c>
      <c r="L10" s="327" t="s">
        <v>21</v>
      </c>
    </row>
    <row r="11" spans="1:12" x14ac:dyDescent="0.25">
      <c r="A11" s="42" t="s">
        <v>32</v>
      </c>
      <c r="B11" s="328"/>
      <c r="C11" s="330"/>
      <c r="D11" s="333"/>
      <c r="E11" s="333"/>
      <c r="F11" s="327"/>
      <c r="G11" s="327"/>
      <c r="H11" s="335"/>
      <c r="I11" s="324"/>
      <c r="J11" s="325"/>
      <c r="K11" s="332"/>
      <c r="L11" s="327"/>
    </row>
    <row r="12" spans="1:12" x14ac:dyDescent="0.25">
      <c r="A12" s="42" t="s">
        <v>37</v>
      </c>
      <c r="B12" s="328">
        <v>43705</v>
      </c>
      <c r="C12" s="329" t="s">
        <v>45</v>
      </c>
      <c r="D12" s="333" t="s">
        <v>46</v>
      </c>
      <c r="E12" s="333" t="s">
        <v>39</v>
      </c>
      <c r="F12" s="327" t="s">
        <v>22</v>
      </c>
      <c r="G12" s="327" t="s">
        <v>16</v>
      </c>
      <c r="H12" s="334">
        <v>29178</v>
      </c>
      <c r="I12" s="324" t="s">
        <v>36</v>
      </c>
      <c r="J12" s="325">
        <v>1048.3399999999999</v>
      </c>
      <c r="K12" s="326" t="s">
        <v>15</v>
      </c>
      <c r="L12" s="327" t="s">
        <v>21</v>
      </c>
    </row>
    <row r="13" spans="1:12" x14ac:dyDescent="0.25">
      <c r="A13" s="43" t="s">
        <v>38</v>
      </c>
      <c r="B13" s="328"/>
      <c r="C13" s="330"/>
      <c r="D13" s="333"/>
      <c r="E13" s="333"/>
      <c r="F13" s="327"/>
      <c r="G13" s="327"/>
      <c r="H13" s="335"/>
      <c r="I13" s="324"/>
      <c r="J13" s="325"/>
      <c r="K13" s="326"/>
      <c r="L13" s="327"/>
    </row>
    <row r="14" spans="1:12" x14ac:dyDescent="0.25">
      <c r="A14" s="44" t="s">
        <v>40</v>
      </c>
      <c r="B14" s="328">
        <v>43706</v>
      </c>
      <c r="C14" s="329" t="s">
        <v>42</v>
      </c>
      <c r="D14" s="329" t="s">
        <v>43</v>
      </c>
      <c r="E14" s="329" t="s">
        <v>44</v>
      </c>
      <c r="F14" s="327" t="s">
        <v>22</v>
      </c>
      <c r="G14" s="327" t="s">
        <v>16</v>
      </c>
      <c r="H14" s="323">
        <v>27378</v>
      </c>
      <c r="I14" s="324" t="s">
        <v>36</v>
      </c>
      <c r="J14" s="325">
        <v>2158.1999999999998</v>
      </c>
      <c r="K14" s="326" t="s">
        <v>15</v>
      </c>
      <c r="L14" s="327" t="s">
        <v>17</v>
      </c>
    </row>
    <row r="15" spans="1:12" x14ac:dyDescent="0.25">
      <c r="A15" s="43" t="s">
        <v>41</v>
      </c>
      <c r="B15" s="328"/>
      <c r="C15" s="330"/>
      <c r="D15" s="330"/>
      <c r="E15" s="330"/>
      <c r="F15" s="327"/>
      <c r="G15" s="327"/>
      <c r="H15" s="323"/>
      <c r="I15" s="324"/>
      <c r="J15" s="325"/>
      <c r="K15" s="326"/>
      <c r="L15" s="327"/>
    </row>
    <row r="16" spans="1:12" ht="16.5" thickBot="1" x14ac:dyDescent="0.3">
      <c r="A16" s="27"/>
      <c r="B16" s="26"/>
      <c r="C16" s="25"/>
      <c r="D16" s="25"/>
      <c r="E16" s="25"/>
      <c r="F16" s="25"/>
      <c r="G16" s="28"/>
      <c r="H16" s="29"/>
      <c r="I16" s="30"/>
      <c r="J16" s="31"/>
      <c r="K16" s="32"/>
      <c r="L16" s="25"/>
    </row>
    <row r="17" spans="3:10" ht="29.25" thickBot="1" x14ac:dyDescent="0.5">
      <c r="C17" s="22"/>
      <c r="D17" s="23"/>
      <c r="E17" s="12"/>
      <c r="F17" s="321" t="s">
        <v>14</v>
      </c>
      <c r="G17" s="322"/>
      <c r="H17" s="57">
        <f>SUM(H10:H11:H12:H13,H14,H15)</f>
        <v>83934</v>
      </c>
      <c r="I17" s="24"/>
      <c r="J17" s="41">
        <f>SUM(J10,J15)</f>
        <v>980.50699999999995</v>
      </c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Nancy Benavides</cp:lastModifiedBy>
  <cp:lastPrinted>2023-06-01T16:41:48Z</cp:lastPrinted>
  <dcterms:created xsi:type="dcterms:W3CDTF">2011-04-07T12:29:15Z</dcterms:created>
  <dcterms:modified xsi:type="dcterms:W3CDTF">2023-06-01T16:45:47Z</dcterms:modified>
</cp:coreProperties>
</file>