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Hoja1!$A$6:$R$86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1" l="1"/>
  <c r="Q37" i="1"/>
  <c r="H37" i="1"/>
  <c r="K37" i="1"/>
  <c r="R57" i="1" l="1"/>
  <c r="Q57" i="1"/>
  <c r="J75" i="1"/>
  <c r="J50" i="1"/>
  <c r="K50" i="1"/>
  <c r="R78" i="1" l="1"/>
  <c r="Q50" i="1"/>
  <c r="H50" i="1"/>
  <c r="J57" i="1" l="1"/>
  <c r="H57" i="1"/>
  <c r="Q78" i="1" l="1"/>
  <c r="K78" i="1"/>
  <c r="J78" i="1"/>
  <c r="H78" i="1"/>
  <c r="B84" i="1" l="1"/>
  <c r="J17" i="2" l="1"/>
  <c r="H17" i="2"/>
</calcChain>
</file>

<file path=xl/sharedStrings.xml><?xml version="1.0" encoding="utf-8"?>
<sst xmlns="http://schemas.openxmlformats.org/spreadsheetml/2006/main" count="361" uniqueCount="185">
  <si>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</si>
  <si>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</si>
  <si>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</si>
  <si>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</si>
  <si>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</si>
  <si>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</si>
  <si>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</si>
  <si>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</si>
  <si>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</si>
  <si>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</si>
  <si>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</si>
  <si>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</si>
  <si>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</si>
  <si>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</si>
  <si>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</si>
  <si>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</si>
  <si>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</si>
  <si>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C. ESPINOSA</t>
  </si>
  <si>
    <t>ALTURA MÁXIMA</t>
  </si>
  <si>
    <t>SUPERFICIE DEL TERRENO</t>
  </si>
  <si>
    <t>SUPERFIECIE DEL TERRENO</t>
  </si>
  <si>
    <t>A. MONARDES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</si>
  <si>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</si>
  <si>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</si>
  <si>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</si>
  <si>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</si>
  <si>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</si>
  <si>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</si>
  <si>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</si>
  <si>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</si>
  <si>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</si>
  <si>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</si>
  <si>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</si>
  <si>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</si>
  <si>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</si>
  <si>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</si>
  <si>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</si>
  <si>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</si>
  <si>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</si>
  <si>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</si>
  <si>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</si>
  <si>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</si>
  <si>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</si>
  <si>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</si>
  <si>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</si>
  <si>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</si>
  <si>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</si>
  <si>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LGUC., OGUC Y PRC</t>
  </si>
  <si>
    <t xml:space="preserve"> </t>
  </si>
  <si>
    <t>LEY DE APORTES LEY 20.958</t>
  </si>
  <si>
    <t>SI</t>
  </si>
  <si>
    <t>NO</t>
  </si>
  <si>
    <t>MONTO</t>
  </si>
  <si>
    <t>SUP</t>
  </si>
  <si>
    <t>TOTAL</t>
  </si>
  <si>
    <t>ARQUITECTO</t>
  </si>
  <si>
    <t>DIRECTOR DE OBRAS</t>
  </si>
  <si>
    <t>LA REINA</t>
  </si>
  <si>
    <t>SUP (m2)</t>
  </si>
  <si>
    <t xml:space="preserve">OBRA NUEVA </t>
  </si>
  <si>
    <t xml:space="preserve">TOTAL </t>
  </si>
  <si>
    <t>CARLOS LINEROS ECHEVRRIA</t>
  </si>
  <si>
    <t xml:space="preserve">  </t>
  </si>
  <si>
    <t xml:space="preserve">VIVIENDA </t>
  </si>
  <si>
    <t>X</t>
  </si>
  <si>
    <t>S/REV.</t>
  </si>
  <si>
    <t xml:space="preserve">CERTIFICADO N° </t>
  </si>
  <si>
    <t>RESOLUCION FECHA</t>
  </si>
  <si>
    <t>DESCIPCION PROYECTO</t>
  </si>
  <si>
    <t>SUPERFICIE M2</t>
  </si>
  <si>
    <t>NORMAS EPECIALES</t>
  </si>
  <si>
    <t>CLE/AEA/mpa.</t>
  </si>
  <si>
    <t xml:space="preserve">MODIFICACION DE DESLINDE </t>
  </si>
  <si>
    <t xml:space="preserve">A.ESPEJO </t>
  </si>
  <si>
    <t xml:space="preserve">A.MONARDES </t>
  </si>
  <si>
    <t xml:space="preserve">RAFAEL JANA </t>
  </si>
  <si>
    <t xml:space="preserve">C.ESPINOSA </t>
  </si>
  <si>
    <t xml:space="preserve">N.JOFRE </t>
  </si>
  <si>
    <t xml:space="preserve">A. MONARDES </t>
  </si>
  <si>
    <t xml:space="preserve">LOCAL COMERCIAL </t>
  </si>
  <si>
    <t xml:space="preserve">CERTIFICADO DE REGULARIZACION EDIFICACION ANTIGUA Y OTRAS LEYES </t>
  </si>
  <si>
    <t xml:space="preserve">MODIFICACION DE EDIFICACION </t>
  </si>
  <si>
    <t>07.06.2023</t>
  </si>
  <si>
    <t>NUEVOS DESARROLLOS  S.A</t>
  </si>
  <si>
    <t>AV. LARRAIN 5862</t>
  </si>
  <si>
    <t xml:space="preserve">RAUL PACHECO ARAVENA </t>
  </si>
  <si>
    <t>245050.8</t>
  </si>
  <si>
    <t>16.06.2023</t>
  </si>
  <si>
    <t xml:space="preserve">INMOBILIARIA CR S.A </t>
  </si>
  <si>
    <t>AV. PRINCIPE DE GALES 8531</t>
  </si>
  <si>
    <t>JAIME MATIAS ALVAREZ BESSI</t>
  </si>
  <si>
    <t xml:space="preserve">A. ESPEJO </t>
  </si>
  <si>
    <t xml:space="preserve">ESTADISTICAS DE PERMISOS, RESOLUCIONES Y OTROS  MES DE JUNIO 2023        </t>
  </si>
  <si>
    <t>05.06.2023</t>
  </si>
  <si>
    <t>NUEVA CASTILLA SPA</t>
  </si>
  <si>
    <t>ALVARO CASANOVA 1231</t>
  </si>
  <si>
    <t xml:space="preserve">RICARDO GONZALEZ CORNEJO </t>
  </si>
  <si>
    <t xml:space="preserve">MAURICIO FUENTES PENRROZ </t>
  </si>
  <si>
    <t>1078.1</t>
  </si>
  <si>
    <t>5990.9</t>
  </si>
  <si>
    <t xml:space="preserve">MARCELO PARRA BUSTAMANTE </t>
  </si>
  <si>
    <t xml:space="preserve">SIMON BOLIVAR 8160- I </t>
  </si>
  <si>
    <t xml:space="preserve">RICARDO FRANULIC MORAGA </t>
  </si>
  <si>
    <t xml:space="preserve">ALTERACION </t>
  </si>
  <si>
    <t>207.69</t>
  </si>
  <si>
    <t>08.06.2026</t>
  </si>
  <si>
    <t>INMOBILIARIA CASA HOLANDA II</t>
  </si>
  <si>
    <t>VICENTE PEREZ ROSALES 1680</t>
  </si>
  <si>
    <t xml:space="preserve">BENJAMIN OPORTOT FRIGERIO </t>
  </si>
  <si>
    <t xml:space="preserve">CONSTANZA VILLASECA OLAVE </t>
  </si>
  <si>
    <t>1955.36</t>
  </si>
  <si>
    <t>3580.00</t>
  </si>
  <si>
    <t>C.ESPINOSA</t>
  </si>
  <si>
    <t>09.06.2023</t>
  </si>
  <si>
    <t xml:space="preserve">JOHN FRANK FUNK </t>
  </si>
  <si>
    <t>PINTOR PACHECO ALTAMIRANO 0284</t>
  </si>
  <si>
    <t xml:space="preserve">CRISTIAN RIVAS FUENTES </t>
  </si>
  <si>
    <t>AMPLIACION MAYOR A 100M2</t>
  </si>
  <si>
    <t>325.79</t>
  </si>
  <si>
    <t>866.3</t>
  </si>
  <si>
    <t>09.06,.2023</t>
  </si>
  <si>
    <t xml:space="preserve">INMOBILIARIA OROCOIPO LTDA </t>
  </si>
  <si>
    <t xml:space="preserve">ALVARO CASANOVA 1453 H </t>
  </si>
  <si>
    <t>285.78</t>
  </si>
  <si>
    <t>38294.54</t>
  </si>
  <si>
    <t>ALVARO CASANOVA  1453 I</t>
  </si>
  <si>
    <t xml:space="preserve">RAFEL JANA </t>
  </si>
  <si>
    <t xml:space="preserve">AESPEJO </t>
  </si>
  <si>
    <t>ALVARO CASANOVA 1453 M</t>
  </si>
  <si>
    <t xml:space="preserve">MARIA ROJO MONSALVE </t>
  </si>
  <si>
    <t xml:space="preserve">PRINCIPE DE GALES 7138-A </t>
  </si>
  <si>
    <t xml:space="preserve">CAROLINA JOFRE </t>
  </si>
  <si>
    <t xml:space="preserve">NINGUNA </t>
  </si>
  <si>
    <t>119.89</t>
  </si>
  <si>
    <t>222.6</t>
  </si>
  <si>
    <t>15.06.2023</t>
  </si>
  <si>
    <t xml:space="preserve">ALVARO ORTIZ ARRIETA </t>
  </si>
  <si>
    <t>TOBIAS BARROS 729</t>
  </si>
  <si>
    <t xml:space="preserve">MACARENA ORTIZ ARRIETA </t>
  </si>
  <si>
    <t>A.MONARDES</t>
  </si>
  <si>
    <t>176.26</t>
  </si>
  <si>
    <t>20.06.2023</t>
  </si>
  <si>
    <t xml:space="preserve">ALVARO CASANOVA 1453-L </t>
  </si>
  <si>
    <t xml:space="preserve">L.G.U.C.,O.G.U.C Y P.R.C. </t>
  </si>
  <si>
    <t xml:space="preserve">INPESA SPA </t>
  </si>
  <si>
    <t>LAS CARRETAS 2254</t>
  </si>
  <si>
    <t xml:space="preserve">GONZALO PEREZ NANJARI </t>
  </si>
  <si>
    <t xml:space="preserve">CAROLINA GOLDSACK </t>
  </si>
  <si>
    <t>655.89</t>
  </si>
  <si>
    <t>23.06.2023</t>
  </si>
  <si>
    <t xml:space="preserve">GASTON PEYS ROJAS </t>
  </si>
  <si>
    <t>PEDRO DE OÑA 66</t>
  </si>
  <si>
    <t xml:space="preserve">GABRIEL FERREIRA SOTO </t>
  </si>
  <si>
    <t xml:space="preserve">TERRAZA DESCUEBIERTA </t>
  </si>
  <si>
    <t xml:space="preserve">MODIFICACION QUE NO ALTEREN SU ESTRUCTURA  </t>
  </si>
  <si>
    <t>94.6</t>
  </si>
  <si>
    <t>300.3</t>
  </si>
  <si>
    <t xml:space="preserve">MARIA ORTIZ VERGARA </t>
  </si>
  <si>
    <t>ALVARO CASANOVA 327-I</t>
  </si>
  <si>
    <t xml:space="preserve">NICOLAS NORERO CERDA </t>
  </si>
  <si>
    <t xml:space="preserve">CRISTOBAL CLAVIJO VITA </t>
  </si>
  <si>
    <t>532.6</t>
  </si>
  <si>
    <t>ART. 6.1.8 OGUC, DFL -2 DE 1959</t>
  </si>
  <si>
    <t>ALVARO CASANOVA 1453-J</t>
  </si>
  <si>
    <t xml:space="preserve">LGUC.,OGUC Y PRC </t>
  </si>
  <si>
    <t xml:space="preserve">L.G.U.C.,OGUC Y PRC </t>
  </si>
  <si>
    <t xml:space="preserve">MERCEDES VALLEJOS GARCIA </t>
  </si>
  <si>
    <t>FRANCISCO DE VILLAGRA 6504</t>
  </si>
  <si>
    <t xml:space="preserve">SEBASTIAN BALLEJOS PARRA </t>
  </si>
  <si>
    <t>130.84</t>
  </si>
  <si>
    <t>2541-A</t>
  </si>
  <si>
    <t>LR 2577</t>
  </si>
  <si>
    <t xml:space="preserve">PATRICIO ARMSTRONG              ANTONIO RIOS </t>
  </si>
  <si>
    <t xml:space="preserve">CRISTIAN ARMSTRONG </t>
  </si>
  <si>
    <t>JULIA BERNSTEIN 691</t>
  </si>
  <si>
    <t>28.06.2023</t>
  </si>
  <si>
    <t xml:space="preserve">GUILLERMO FREZ DE NEGRI </t>
  </si>
  <si>
    <t>MONSEÑOR EDWARDS 769</t>
  </si>
  <si>
    <t xml:space="preserve">PATRICIA OJEDA DEL RIO </t>
  </si>
  <si>
    <t>107.41</t>
  </si>
  <si>
    <t>407.68</t>
  </si>
  <si>
    <t xml:space="preserve">MARIA CCECILIA DE LA MAZA VERGARA </t>
  </si>
  <si>
    <t>SUMATRA 2496</t>
  </si>
  <si>
    <t xml:space="preserve">MARIA CECILIA DE LA MAZA VERGARA </t>
  </si>
  <si>
    <t>CERTIFICADO DE REGUARIZACION  VIVIENDA CUYOS RECINTOS HABITABLES INCLUIDOS  BAÑOS Y COCINA NO EXEDAN DE 140 m2, LEY 20.898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</si>
</sst>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"/>
    <numFmt numFmtId="167" formatCode="#,##0.0"/>
  </numFmts>
  <fonts count="4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AmdtSymbols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6"/>
      <color theme="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thick">
        <color rgb="FF000000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292">
    <xf numFmtId="0" fontId="0" fillId="0" borderId="0" xfId="0"/>
    <xf numFmtId="0" fontId="6" fillId="0" borderId="0" xfId="0" applyFont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 wrapText="1"/>
    </xf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14" fontId="25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0" fillId="0" borderId="0" xfId="0" applyAlignment="1">
      <alignment wrapText="1"/>
    </xf>
    <xf numFmtId="42" fontId="23" fillId="3" borderId="0" xfId="1" applyFont="1" applyFill="1" applyBorder="1" applyAlignment="1">
      <alignment horizontal="right"/>
    </xf>
    <xf numFmtId="0" fontId="24" fillId="3" borderId="0" xfId="0" applyFont="1" applyFill="1"/>
    <xf numFmtId="4" fontId="23" fillId="3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0" fillId="0" borderId="4" xfId="0" applyBorder="1"/>
    <xf numFmtId="0" fontId="0" fillId="0" borderId="8" xfId="0" applyBorder="1"/>
    <xf numFmtId="0" fontId="0" fillId="4" borderId="4" xfId="0" applyFill="1" applyBorder="1"/>
    <xf numFmtId="0" fontId="0" fillId="4" borderId="0" xfId="0" applyFill="1"/>
    <xf numFmtId="0" fontId="0" fillId="3" borderId="4" xfId="0" applyFill="1" applyBorder="1"/>
    <xf numFmtId="0" fontId="0" fillId="3" borderId="0" xfId="0" applyFill="1"/>
    <xf numFmtId="0" fontId="13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6" fillId="0" borderId="12" xfId="0" applyFont="1" applyBorder="1"/>
    <xf numFmtId="0" fontId="0" fillId="0" borderId="0" xfId="0" applyAlignment="1">
      <alignment horizontal="center"/>
    </xf>
    <xf numFmtId="167" fontId="1" fillId="0" borderId="12" xfId="0" applyNumberFormat="1" applyFont="1" applyBorder="1" applyAlignment="1">
      <alignment horizontal="right" vertical="center"/>
    </xf>
    <xf numFmtId="0" fontId="0" fillId="0" borderId="5" xfId="0" applyBorder="1"/>
    <xf numFmtId="0" fontId="0" fillId="0" borderId="6" xfId="0" applyBorder="1"/>
    <xf numFmtId="0" fontId="7" fillId="2" borderId="12" xfId="0" applyFont="1" applyFill="1" applyBorder="1"/>
    <xf numFmtId="0" fontId="7" fillId="3" borderId="0" xfId="0" applyFont="1" applyFill="1" applyAlignment="1">
      <alignment wrapText="1"/>
    </xf>
    <xf numFmtId="6" fontId="7" fillId="3" borderId="0" xfId="0" applyNumberFormat="1" applyFont="1" applyFill="1" applyAlignment="1">
      <alignment horizontal="right" wrapText="1"/>
    </xf>
    <xf numFmtId="0" fontId="17" fillId="3" borderId="0" xfId="0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0" fontId="23" fillId="3" borderId="0" xfId="0" applyFont="1" applyFill="1"/>
    <xf numFmtId="0" fontId="26" fillId="0" borderId="12" xfId="0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/>
    </xf>
    <xf numFmtId="3" fontId="29" fillId="0" borderId="12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2" fontId="11" fillId="3" borderId="0" xfId="0" applyNumberFormat="1" applyFont="1" applyFill="1"/>
    <xf numFmtId="0" fontId="33" fillId="2" borderId="12" xfId="0" applyFont="1" applyFill="1" applyBorder="1"/>
    <xf numFmtId="14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42" fontId="34" fillId="3" borderId="0" xfId="1" applyFont="1" applyFill="1" applyBorder="1" applyAlignment="1">
      <alignment horizontal="right"/>
    </xf>
    <xf numFmtId="0" fontId="35" fillId="3" borderId="0" xfId="0" applyFont="1" applyFill="1"/>
    <xf numFmtId="0" fontId="28" fillId="0" borderId="0" xfId="0" applyFont="1"/>
    <xf numFmtId="4" fontId="27" fillId="3" borderId="0" xfId="0" applyNumberFormat="1" applyFont="1" applyFill="1" applyAlignment="1">
      <alignment horizontal="right"/>
    </xf>
    <xf numFmtId="0" fontId="27" fillId="3" borderId="0" xfId="0" applyFont="1" applyFill="1"/>
    <xf numFmtId="3" fontId="27" fillId="3" borderId="0" xfId="0" applyNumberFormat="1" applyFont="1" applyFill="1"/>
    <xf numFmtId="0" fontId="2" fillId="3" borderId="0" xfId="0" applyFont="1" applyFill="1" applyAlignment="1">
      <alignment horizontal="center"/>
    </xf>
    <xf numFmtId="42" fontId="1" fillId="3" borderId="0" xfId="1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3" borderId="0" xfId="0" applyFont="1" applyFill="1" applyAlignment="1">
      <alignment horizontal="center"/>
    </xf>
    <xf numFmtId="0" fontId="37" fillId="3" borderId="0" xfId="0" applyFont="1" applyFill="1"/>
    <xf numFmtId="3" fontId="37" fillId="3" borderId="0" xfId="0" applyNumberFormat="1" applyFont="1" applyFill="1"/>
    <xf numFmtId="42" fontId="11" fillId="2" borderId="12" xfId="1" applyFont="1" applyFill="1" applyBorder="1" applyAlignment="1">
      <alignment horizontal="right"/>
    </xf>
    <xf numFmtId="42" fontId="21" fillId="2" borderId="12" xfId="0" applyNumberFormat="1" applyFont="1" applyFill="1" applyBorder="1"/>
    <xf numFmtId="4" fontId="21" fillId="2" borderId="12" xfId="0" applyNumberFormat="1" applyFont="1" applyFill="1" applyBorder="1"/>
    <xf numFmtId="0" fontId="23" fillId="2" borderId="12" xfId="0" applyFont="1" applyFill="1" applyBorder="1"/>
    <xf numFmtId="0" fontId="37" fillId="2" borderId="12" xfId="0" applyFont="1" applyFill="1" applyBorder="1" applyAlignment="1">
      <alignment horizontal="center"/>
    </xf>
    <xf numFmtId="0" fontId="37" fillId="2" borderId="12" xfId="0" applyFont="1" applyFill="1" applyBorder="1"/>
    <xf numFmtId="0" fontId="27" fillId="2" borderId="12" xfId="0" applyFont="1" applyFill="1" applyBorder="1"/>
    <xf numFmtId="4" fontId="6" fillId="0" borderId="12" xfId="0" applyNumberFormat="1" applyFont="1" applyBorder="1" applyAlignment="1">
      <alignment horizontal="center"/>
    </xf>
    <xf numFmtId="0" fontId="3" fillId="3" borderId="0" xfId="0" applyFont="1" applyFill="1"/>
    <xf numFmtId="0" fontId="10" fillId="6" borderId="46" xfId="0" applyFont="1" applyFill="1" applyBorder="1" applyAlignment="1">
      <alignment vertical="center"/>
    </xf>
    <xf numFmtId="0" fontId="0" fillId="6" borderId="47" xfId="0" applyFill="1" applyBorder="1" applyAlignment="1">
      <alignment wrapText="1"/>
    </xf>
    <xf numFmtId="0" fontId="0" fillId="6" borderId="48" xfId="0" applyFill="1" applyBorder="1" applyAlignment="1">
      <alignment wrapText="1"/>
    </xf>
    <xf numFmtId="0" fontId="38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3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7" borderId="0" xfId="0" applyFont="1" applyFill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6" fontId="2" fillId="0" borderId="12" xfId="0" applyNumberFormat="1" applyFont="1" applyBorder="1" applyAlignment="1">
      <alignment horizontal="right" vertical="center" wrapText="1"/>
    </xf>
    <xf numFmtId="0" fontId="40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6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0" fontId="0" fillId="0" borderId="70" xfId="0" applyBorder="1" applyAlignment="1">
      <alignment vertical="center" wrapText="1"/>
    </xf>
    <xf numFmtId="0" fontId="23" fillId="7" borderId="12" xfId="0" applyFont="1" applyFill="1" applyBorder="1" applyAlignment="1">
      <alignment horizontal="center"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2" fillId="7" borderId="12" xfId="0" applyFont="1" applyFill="1" applyBorder="1" applyAlignment="1">
      <alignment vertical="center" wrapText="1"/>
    </xf>
    <xf numFmtId="0" fontId="7" fillId="2" borderId="33" xfId="0" applyFont="1" applyFill="1" applyBorder="1"/>
    <xf numFmtId="6" fontId="23" fillId="2" borderId="33" xfId="0" applyNumberFormat="1" applyFont="1" applyFill="1" applyBorder="1" applyAlignment="1">
      <alignment horizontal="center"/>
    </xf>
    <xf numFmtId="0" fontId="41" fillId="2" borderId="33" xfId="0" applyFont="1" applyFill="1" applyBorder="1"/>
    <xf numFmtId="2" fontId="23" fillId="2" borderId="33" xfId="0" applyNumberFormat="1" applyFont="1" applyFill="1" applyBorder="1" applyAlignment="1">
      <alignment horizontal="right"/>
    </xf>
    <xf numFmtId="0" fontId="7" fillId="3" borderId="0" xfId="0" applyFont="1" applyFill="1"/>
    <xf numFmtId="6" fontId="23" fillId="3" borderId="0" xfId="0" applyNumberFormat="1" applyFont="1" applyFill="1" applyAlignment="1">
      <alignment horizontal="center"/>
    </xf>
    <xf numFmtId="0" fontId="41" fillId="3" borderId="0" xfId="0" applyFont="1" applyFill="1"/>
    <xf numFmtId="2" fontId="23" fillId="3" borderId="0" xfId="0" applyNumberFormat="1" applyFont="1" applyFill="1" applyAlignment="1">
      <alignment horizontal="right"/>
    </xf>
    <xf numFmtId="1" fontId="23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42" fontId="2" fillId="0" borderId="0" xfId="1" applyFont="1" applyFill="1" applyBorder="1" applyAlignment="1">
      <alignment horizontal="right" vertical="center" wrapText="1"/>
    </xf>
    <xf numFmtId="4" fontId="2" fillId="3" borderId="0" xfId="0" applyNumberFormat="1" applyFont="1" applyFill="1" applyAlignment="1">
      <alignment horizontal="right" vertical="center"/>
    </xf>
    <xf numFmtId="0" fontId="13" fillId="0" borderId="33" xfId="0" applyFont="1" applyBorder="1" applyAlignment="1">
      <alignment horizontal="center" vertical="center"/>
    </xf>
    <xf numFmtId="0" fontId="21" fillId="2" borderId="12" xfId="0" applyFont="1" applyFill="1" applyBorder="1"/>
    <xf numFmtId="0" fontId="13" fillId="0" borderId="33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7" fillId="2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2" fillId="2" borderId="62" xfId="0" applyFont="1" applyFill="1" applyBorder="1" applyAlignment="1">
      <alignment horizontal="center" vertical="center" wrapText="1"/>
    </xf>
    <xf numFmtId="0" fontId="42" fillId="2" borderId="63" xfId="0" applyFont="1" applyFill="1" applyBorder="1" applyAlignment="1">
      <alignment horizontal="center" vertical="center" wrapText="1"/>
    </xf>
    <xf numFmtId="0" fontId="42" fillId="2" borderId="51" xfId="0" applyFont="1" applyFill="1" applyBorder="1" applyAlignment="1">
      <alignment horizontal="center" vertical="center" wrapText="1"/>
    </xf>
    <xf numFmtId="0" fontId="42" fillId="2" borderId="64" xfId="0" applyFont="1" applyFill="1" applyBorder="1" applyAlignment="1">
      <alignment horizontal="center"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72" xfId="0" applyBorder="1" applyAlignment="1">
      <alignment vertical="center" wrapText="1"/>
    </xf>
    <xf numFmtId="0" fontId="42" fillId="2" borderId="52" xfId="0" applyFont="1" applyFill="1" applyBorder="1" applyAlignment="1">
      <alignment horizontal="center" vertical="center" wrapText="1"/>
    </xf>
    <xf numFmtId="0" fontId="42" fillId="2" borderId="58" xfId="0" applyFont="1" applyFill="1" applyBorder="1" applyAlignment="1">
      <alignment horizontal="center" vertical="center" wrapText="1"/>
    </xf>
    <xf numFmtId="0" fontId="42" fillId="2" borderId="65" xfId="0" applyFont="1" applyFill="1" applyBorder="1" applyAlignment="1">
      <alignment horizontal="center" vertical="center" wrapText="1"/>
    </xf>
    <xf numFmtId="0" fontId="42" fillId="2" borderId="53" xfId="0" applyFont="1" applyFill="1" applyBorder="1" applyAlignment="1">
      <alignment horizontal="center" vertical="center" wrapText="1"/>
    </xf>
    <xf numFmtId="0" fontId="42" fillId="2" borderId="59" xfId="0" applyFont="1" applyFill="1" applyBorder="1" applyAlignment="1">
      <alignment horizontal="center" vertical="center" wrapText="1"/>
    </xf>
    <xf numFmtId="0" fontId="42" fillId="2" borderId="66" xfId="0" applyFont="1" applyFill="1" applyBorder="1" applyAlignment="1">
      <alignment horizontal="center" vertical="center" wrapText="1"/>
    </xf>
    <xf numFmtId="0" fontId="42" fillId="2" borderId="67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/>
    <xf numFmtId="0" fontId="10" fillId="2" borderId="6" xfId="0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45" xfId="0" applyFont="1" applyFill="1" applyBorder="1"/>
    <xf numFmtId="0" fontId="10" fillId="2" borderId="23" xfId="0" applyFont="1" applyFill="1" applyBorder="1"/>
    <xf numFmtId="0" fontId="10" fillId="2" borderId="22" xfId="0" applyFont="1" applyFill="1" applyBorder="1"/>
    <xf numFmtId="0" fontId="10" fillId="2" borderId="11" xfId="0" applyFont="1" applyFill="1" applyBorder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4" fontId="2" fillId="7" borderId="12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42" fillId="2" borderId="54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vertical="top" wrapText="1"/>
    </xf>
    <xf numFmtId="0" fontId="6" fillId="2" borderId="61" xfId="0" applyFont="1" applyFill="1" applyBorder="1" applyAlignment="1">
      <alignment vertical="top" wrapText="1"/>
    </xf>
    <xf numFmtId="0" fontId="13" fillId="2" borderId="73" xfId="0" applyFont="1" applyFill="1" applyBorder="1" applyAlignment="1">
      <alignment horizontal="center" vertical="center"/>
    </xf>
    <xf numFmtId="0" fontId="13" fillId="2" borderId="74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42" fillId="2" borderId="49" xfId="0" applyFont="1" applyFill="1" applyBorder="1" applyAlignment="1">
      <alignment horizontal="center" vertical="center" wrapText="1"/>
    </xf>
    <xf numFmtId="0" fontId="42" fillId="2" borderId="50" xfId="0" applyFont="1" applyFill="1" applyBorder="1" applyAlignment="1">
      <alignment horizontal="center" vertical="center" wrapText="1"/>
    </xf>
    <xf numFmtId="0" fontId="42" fillId="2" borderId="55" xfId="0" applyFont="1" applyFill="1" applyBorder="1" applyAlignment="1">
      <alignment horizontal="center" vertical="center" wrapText="1"/>
    </xf>
    <xf numFmtId="0" fontId="42" fillId="2" borderId="56" xfId="0" applyFont="1" applyFill="1" applyBorder="1" applyAlignment="1">
      <alignment horizontal="center" vertical="center" wrapText="1"/>
    </xf>
    <xf numFmtId="0" fontId="42" fillId="2" borderId="57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  <xf numFmtId="0" fontId="15" fillId="0" borderId="0" xfId="0" applyFont="1" applyAlignment="1">
      <alignment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42" fontId="5" fillId="0" borderId="24" xfId="0" applyNumberFormat="1" applyFont="1" applyBorder="1" applyAlignment="1">
      <alignment horizontal="left" vertical="center" wrapText="1"/>
    </xf>
    <xf numFmtId="42" fontId="5" fillId="0" borderId="33" xfId="0" applyNumberFormat="1" applyFont="1" applyBorder="1" applyAlignment="1">
      <alignment horizontal="left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35719</xdr:rowOff>
    </xdr:from>
    <xdr:to>
      <xdr:col>2</xdr:col>
      <xdr:colOff>1262062</xdr:colOff>
      <xdr:row>10</xdr:row>
      <xdr:rowOff>47625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6219"/>
          <a:ext cx="321468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tabSelected="1" topLeftCell="A39" zoomScale="80" zoomScaleNormal="80" zoomScaleSheetLayoutView="100" zoomScalePageLayoutView="50" workbookViewId="0">
      <selection activeCell="G84" sqref="G84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  <col min="17" max="17" width="25.140625" bestFit="1" customWidth="1"/>
  </cols>
  <sheetData>
    <row r="1" spans="1:18" ht="4.5" customHeight="1" thickBot="1" x14ac:dyDescent="0.3"/>
    <row r="2" spans="1:18" ht="3" hidden="1" customHeight="1" thickBot="1" x14ac:dyDescent="0.3"/>
    <row r="3" spans="1:18" ht="15.75" hidden="1" thickBot="1" x14ac:dyDescent="0.3"/>
    <row r="4" spans="1:18" ht="15.75" hidden="1" thickBot="1" x14ac:dyDescent="0.3"/>
    <row r="5" spans="1:18" ht="15.75" hidden="1" thickBot="1" x14ac:dyDescent="0.3"/>
    <row r="6" spans="1:18" ht="10.5" customHeight="1" x14ac:dyDescent="0.25">
      <c r="A6" s="217" t="s">
        <v>48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80"/>
      <c r="O6" s="96"/>
      <c r="P6" s="97"/>
      <c r="Q6" s="97"/>
      <c r="R6" s="80"/>
    </row>
    <row r="7" spans="1:18" ht="10.5" customHeight="1" thickBot="1" x14ac:dyDescent="0.3">
      <c r="A7" s="219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81"/>
      <c r="O7" s="85"/>
      <c r="R7" s="86"/>
    </row>
    <row r="8" spans="1:18" x14ac:dyDescent="0.25">
      <c r="A8" s="229" t="s">
        <v>92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82"/>
      <c r="O8" s="236"/>
      <c r="P8" s="237"/>
      <c r="Q8" s="237"/>
      <c r="R8" s="238"/>
    </row>
    <row r="9" spans="1:18" x14ac:dyDescent="0.25">
      <c r="A9" s="231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82"/>
      <c r="O9" s="229"/>
      <c r="P9" s="239"/>
      <c r="Q9" s="239"/>
      <c r="R9" s="240"/>
    </row>
    <row r="10" spans="1:18" x14ac:dyDescent="0.25">
      <c r="A10" s="231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82"/>
      <c r="O10" s="229"/>
      <c r="P10" s="239"/>
      <c r="Q10" s="239"/>
      <c r="R10" s="240"/>
    </row>
    <row r="11" spans="1:18" ht="6" customHeight="1" thickBot="1" x14ac:dyDescent="0.3">
      <c r="A11" s="232"/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83"/>
      <c r="O11" s="241"/>
      <c r="P11" s="242"/>
      <c r="Q11" s="242"/>
      <c r="R11" s="243"/>
    </row>
    <row r="12" spans="1:18" ht="6" customHeight="1" x14ac:dyDescent="0.25">
      <c r="A12" s="78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82"/>
      <c r="O12" s="87"/>
      <c r="P12" s="88"/>
      <c r="Q12" s="88"/>
      <c r="R12" s="82"/>
    </row>
    <row r="13" spans="1:18" ht="6" customHeight="1" thickBot="1" x14ac:dyDescent="0.3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84"/>
      <c r="O13" s="89"/>
      <c r="P13" s="90"/>
      <c r="Q13" s="90"/>
      <c r="R13" s="84"/>
    </row>
    <row r="14" spans="1:18" x14ac:dyDescent="0.25">
      <c r="A14" s="221" t="s">
        <v>12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44"/>
      <c r="O14" s="211" t="s">
        <v>49</v>
      </c>
      <c r="P14" s="212"/>
      <c r="Q14" s="212"/>
      <c r="R14" s="213"/>
    </row>
    <row r="15" spans="1:18" ht="15.75" thickBot="1" x14ac:dyDescent="0.3">
      <c r="A15" s="223"/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45"/>
      <c r="O15" s="214"/>
      <c r="P15" s="215"/>
      <c r="Q15" s="215"/>
      <c r="R15" s="216"/>
    </row>
    <row r="16" spans="1:18" x14ac:dyDescent="0.25">
      <c r="A16" s="189" t="s">
        <v>0</v>
      </c>
      <c r="B16" s="189" t="s">
        <v>1</v>
      </c>
      <c r="C16" s="234" t="s">
        <v>2</v>
      </c>
      <c r="D16" s="189" t="s">
        <v>3</v>
      </c>
      <c r="E16" s="189" t="s">
        <v>4</v>
      </c>
      <c r="F16" s="189" t="s">
        <v>5</v>
      </c>
      <c r="G16" s="189" t="s">
        <v>6</v>
      </c>
      <c r="H16" s="189" t="s">
        <v>7</v>
      </c>
      <c r="I16" s="189" t="s">
        <v>8</v>
      </c>
      <c r="J16" s="189" t="s">
        <v>11</v>
      </c>
      <c r="K16" s="210" t="s">
        <v>19</v>
      </c>
      <c r="L16" s="189" t="s">
        <v>9</v>
      </c>
      <c r="M16" s="189" t="s">
        <v>10</v>
      </c>
      <c r="N16" s="210" t="s">
        <v>18</v>
      </c>
      <c r="O16" s="246" t="s">
        <v>50</v>
      </c>
      <c r="P16" s="246" t="s">
        <v>51</v>
      </c>
      <c r="Q16" s="246" t="s">
        <v>52</v>
      </c>
      <c r="R16" s="246" t="s">
        <v>58</v>
      </c>
    </row>
    <row r="17" spans="1:18" x14ac:dyDescent="0.25">
      <c r="A17" s="189"/>
      <c r="B17" s="189"/>
      <c r="C17" s="234"/>
      <c r="D17" s="189"/>
      <c r="E17" s="189"/>
      <c r="F17" s="208"/>
      <c r="G17" s="208"/>
      <c r="H17" s="208"/>
      <c r="I17" s="208"/>
      <c r="J17" s="208"/>
      <c r="K17" s="189"/>
      <c r="L17" s="208"/>
      <c r="M17" s="208"/>
      <c r="N17" s="189"/>
      <c r="O17" s="247"/>
      <c r="P17" s="247"/>
      <c r="Q17" s="247"/>
      <c r="R17" s="247"/>
    </row>
    <row r="18" spans="1:18" ht="9" customHeight="1" thickBot="1" x14ac:dyDescent="0.3">
      <c r="A18" s="190"/>
      <c r="B18" s="190"/>
      <c r="C18" s="235"/>
      <c r="D18" s="190"/>
      <c r="E18" s="190"/>
      <c r="F18" s="209"/>
      <c r="G18" s="209"/>
      <c r="H18" s="209"/>
      <c r="I18" s="209"/>
      <c r="J18" s="209"/>
      <c r="K18" s="190"/>
      <c r="L18" s="209"/>
      <c r="M18" s="209"/>
      <c r="N18" s="190"/>
      <c r="O18" s="247"/>
      <c r="P18" s="247"/>
      <c r="Q18" s="247"/>
      <c r="R18" s="247"/>
    </row>
    <row r="19" spans="1:18" ht="27" customHeight="1" x14ac:dyDescent="0.25">
      <c r="A19" s="67"/>
      <c r="B19" s="67"/>
      <c r="C19" s="68"/>
      <c r="D19" s="67"/>
      <c r="E19" s="67"/>
      <c r="F19" s="69"/>
      <c r="G19" s="69"/>
      <c r="H19" s="69"/>
      <c r="I19" s="69"/>
      <c r="J19" s="69"/>
      <c r="K19" s="67"/>
      <c r="L19" s="69"/>
      <c r="M19" s="69"/>
      <c r="N19" s="79"/>
      <c r="O19" s="91"/>
      <c r="P19" s="91"/>
      <c r="Q19" s="91"/>
      <c r="R19" s="91"/>
    </row>
    <row r="20" spans="1:18" s="1" customFormat="1" ht="31.5" customHeight="1" x14ac:dyDescent="0.25">
      <c r="A20" s="106">
        <v>14672</v>
      </c>
      <c r="B20" s="66" t="s">
        <v>93</v>
      </c>
      <c r="C20" s="3" t="s">
        <v>94</v>
      </c>
      <c r="D20" s="3" t="s">
        <v>95</v>
      </c>
      <c r="E20" s="3" t="s">
        <v>96</v>
      </c>
      <c r="F20" s="6" t="s">
        <v>97</v>
      </c>
      <c r="G20" s="6" t="s">
        <v>63</v>
      </c>
      <c r="H20" s="13">
        <v>2165447</v>
      </c>
      <c r="I20" s="6" t="s">
        <v>59</v>
      </c>
      <c r="J20" s="7" t="s">
        <v>98</v>
      </c>
      <c r="K20" s="7" t="s">
        <v>99</v>
      </c>
      <c r="L20" s="2" t="s">
        <v>47</v>
      </c>
      <c r="M20" s="5" t="s">
        <v>77</v>
      </c>
      <c r="N20" s="58">
        <v>9</v>
      </c>
      <c r="O20" s="92"/>
      <c r="P20" s="92" t="s">
        <v>64</v>
      </c>
      <c r="Q20" s="13"/>
      <c r="R20" s="93"/>
    </row>
    <row r="21" spans="1:18" s="1" customFormat="1" ht="20.25" x14ac:dyDescent="0.25">
      <c r="A21" s="106">
        <v>14673</v>
      </c>
      <c r="B21" s="66" t="s">
        <v>82</v>
      </c>
      <c r="C21" s="3" t="s">
        <v>100</v>
      </c>
      <c r="D21" s="3" t="s">
        <v>101</v>
      </c>
      <c r="E21" s="3" t="s">
        <v>102</v>
      </c>
      <c r="F21" s="6" t="s">
        <v>65</v>
      </c>
      <c r="G21" s="6" t="s">
        <v>63</v>
      </c>
      <c r="H21" s="13">
        <v>60000</v>
      </c>
      <c r="I21" s="6" t="s">
        <v>103</v>
      </c>
      <c r="J21" s="7" t="s">
        <v>104</v>
      </c>
      <c r="K21" s="7">
        <v>4860</v>
      </c>
      <c r="L21" s="2" t="s">
        <v>15</v>
      </c>
      <c r="M21" s="5" t="s">
        <v>77</v>
      </c>
      <c r="N21" s="58">
        <v>9</v>
      </c>
      <c r="O21" s="92"/>
      <c r="P21" s="92" t="s">
        <v>64</v>
      </c>
      <c r="Q21" s="13"/>
      <c r="R21" s="93"/>
    </row>
    <row r="22" spans="1:18" s="1" customFormat="1" ht="30" x14ac:dyDescent="0.25">
      <c r="A22" s="106">
        <v>14674</v>
      </c>
      <c r="B22" s="66" t="s">
        <v>105</v>
      </c>
      <c r="C22" s="3" t="s">
        <v>106</v>
      </c>
      <c r="D22" s="3" t="s">
        <v>107</v>
      </c>
      <c r="E22" s="3" t="s">
        <v>108</v>
      </c>
      <c r="F22" s="6" t="s">
        <v>109</v>
      </c>
      <c r="G22" s="6" t="s">
        <v>63</v>
      </c>
      <c r="H22" s="13">
        <v>3903087</v>
      </c>
      <c r="I22" s="6" t="s">
        <v>59</v>
      </c>
      <c r="J22" s="7" t="s">
        <v>110</v>
      </c>
      <c r="K22" s="95" t="s">
        <v>111</v>
      </c>
      <c r="L22" s="2" t="s">
        <v>15</v>
      </c>
      <c r="M22" s="5" t="s">
        <v>112</v>
      </c>
      <c r="N22" s="58">
        <v>9</v>
      </c>
      <c r="O22" s="92"/>
      <c r="P22" s="92" t="s">
        <v>64</v>
      </c>
      <c r="Q22" s="13"/>
      <c r="R22" s="93"/>
    </row>
    <row r="23" spans="1:18" s="1" customFormat="1" ht="20.25" x14ac:dyDescent="0.25">
      <c r="A23" s="106">
        <v>14675</v>
      </c>
      <c r="B23" s="66" t="s">
        <v>113</v>
      </c>
      <c r="C23" s="3" t="s">
        <v>114</v>
      </c>
      <c r="D23" s="3" t="s">
        <v>115</v>
      </c>
      <c r="E23" s="3" t="s">
        <v>116</v>
      </c>
      <c r="F23" s="6" t="s">
        <v>65</v>
      </c>
      <c r="G23" s="6" t="s">
        <v>63</v>
      </c>
      <c r="H23" s="13">
        <v>1178116</v>
      </c>
      <c r="I23" s="6" t="s">
        <v>117</v>
      </c>
      <c r="J23" s="7" t="s">
        <v>118</v>
      </c>
      <c r="K23" s="7" t="s">
        <v>119</v>
      </c>
      <c r="L23" s="2" t="s">
        <v>165</v>
      </c>
      <c r="M23" s="5" t="s">
        <v>73</v>
      </c>
      <c r="N23" s="139">
        <v>9</v>
      </c>
      <c r="O23" s="92" t="s">
        <v>64</v>
      </c>
      <c r="P23" s="92"/>
      <c r="Q23" s="13">
        <v>664725</v>
      </c>
      <c r="R23" s="93"/>
    </row>
    <row r="24" spans="1:18" s="1" customFormat="1" ht="20.25" x14ac:dyDescent="0.25">
      <c r="A24" s="106">
        <v>14676</v>
      </c>
      <c r="B24" s="66" t="s">
        <v>120</v>
      </c>
      <c r="C24" s="3" t="s">
        <v>121</v>
      </c>
      <c r="D24" s="3" t="s">
        <v>122</v>
      </c>
      <c r="E24" s="3" t="s">
        <v>75</v>
      </c>
      <c r="F24" s="6" t="s">
        <v>65</v>
      </c>
      <c r="G24" s="6" t="s">
        <v>63</v>
      </c>
      <c r="H24" s="13">
        <v>556035</v>
      </c>
      <c r="I24" s="6" t="s">
        <v>117</v>
      </c>
      <c r="J24" s="7" t="s">
        <v>123</v>
      </c>
      <c r="K24" s="7" t="s">
        <v>124</v>
      </c>
      <c r="L24" s="2" t="s">
        <v>164</v>
      </c>
      <c r="M24" s="5" t="s">
        <v>73</v>
      </c>
      <c r="N24" s="105">
        <v>12</v>
      </c>
      <c r="O24" s="92" t="s">
        <v>64</v>
      </c>
      <c r="P24" s="92"/>
      <c r="Q24" s="13">
        <v>134178</v>
      </c>
      <c r="R24" s="93"/>
    </row>
    <row r="25" spans="1:18" s="1" customFormat="1" ht="20.25" x14ac:dyDescent="0.25">
      <c r="A25" s="106">
        <v>14677</v>
      </c>
      <c r="B25" s="66" t="s">
        <v>113</v>
      </c>
      <c r="C25" s="3" t="s">
        <v>121</v>
      </c>
      <c r="D25" s="3" t="s">
        <v>125</v>
      </c>
      <c r="E25" s="3" t="s">
        <v>126</v>
      </c>
      <c r="F25" s="6" t="s">
        <v>65</v>
      </c>
      <c r="G25" s="6" t="s">
        <v>63</v>
      </c>
      <c r="H25" s="13">
        <v>556035</v>
      </c>
      <c r="I25" s="6" t="s">
        <v>117</v>
      </c>
      <c r="J25" s="7" t="s">
        <v>123</v>
      </c>
      <c r="K25" s="7" t="s">
        <v>124</v>
      </c>
      <c r="L25" s="2" t="s">
        <v>164</v>
      </c>
      <c r="M25" s="5" t="s">
        <v>127</v>
      </c>
      <c r="N25" s="105">
        <v>12</v>
      </c>
      <c r="O25" s="92" t="s">
        <v>64</v>
      </c>
      <c r="P25" s="92"/>
      <c r="Q25" s="13">
        <v>134178</v>
      </c>
      <c r="R25" s="93"/>
    </row>
    <row r="26" spans="1:18" s="1" customFormat="1" ht="20.25" x14ac:dyDescent="0.25">
      <c r="A26" s="106">
        <v>14678</v>
      </c>
      <c r="B26" s="66" t="s">
        <v>113</v>
      </c>
      <c r="C26" s="3" t="s">
        <v>121</v>
      </c>
      <c r="D26" s="3" t="s">
        <v>128</v>
      </c>
      <c r="E26" s="3" t="s">
        <v>75</v>
      </c>
      <c r="F26" s="6" t="s">
        <v>65</v>
      </c>
      <c r="G26" s="6" t="s">
        <v>63</v>
      </c>
      <c r="H26" s="13">
        <v>561669</v>
      </c>
      <c r="I26" s="6" t="s">
        <v>117</v>
      </c>
      <c r="J26" s="7" t="s">
        <v>123</v>
      </c>
      <c r="K26" s="7" t="s">
        <v>124</v>
      </c>
      <c r="L26" s="2" t="s">
        <v>164</v>
      </c>
      <c r="M26" s="5" t="s">
        <v>77</v>
      </c>
      <c r="N26" s="105">
        <v>12</v>
      </c>
      <c r="O26" s="92" t="s">
        <v>64</v>
      </c>
      <c r="P26" s="92"/>
      <c r="Q26" s="13">
        <v>134178</v>
      </c>
      <c r="R26" s="93"/>
    </row>
    <row r="27" spans="1:18" s="1" customFormat="1" ht="21" customHeight="1" x14ac:dyDescent="0.25">
      <c r="A27" s="106">
        <v>14679</v>
      </c>
      <c r="B27" s="66" t="s">
        <v>113</v>
      </c>
      <c r="C27" s="3" t="s">
        <v>129</v>
      </c>
      <c r="D27" s="3" t="s">
        <v>130</v>
      </c>
      <c r="E27" s="3" t="s">
        <v>131</v>
      </c>
      <c r="F27" s="6" t="s">
        <v>65</v>
      </c>
      <c r="G27" s="6" t="s">
        <v>79</v>
      </c>
      <c r="H27" s="13">
        <v>26250</v>
      </c>
      <c r="I27" s="6" t="s">
        <v>103</v>
      </c>
      <c r="J27" s="7" t="s">
        <v>133</v>
      </c>
      <c r="K27" s="7" t="s">
        <v>134</v>
      </c>
      <c r="L27" s="2" t="s">
        <v>132</v>
      </c>
      <c r="M27" s="5" t="s">
        <v>78</v>
      </c>
      <c r="N27" s="105">
        <v>12</v>
      </c>
      <c r="O27" s="92" t="s">
        <v>64</v>
      </c>
      <c r="P27" s="92"/>
      <c r="Q27" s="13"/>
      <c r="R27" s="93"/>
    </row>
    <row r="28" spans="1:18" s="1" customFormat="1" ht="20.25" x14ac:dyDescent="0.25">
      <c r="A28" s="106">
        <v>14680</v>
      </c>
      <c r="B28" s="66" t="s">
        <v>135</v>
      </c>
      <c r="C28" s="3" t="s">
        <v>136</v>
      </c>
      <c r="D28" s="3" t="s">
        <v>137</v>
      </c>
      <c r="E28" s="3" t="s">
        <v>138</v>
      </c>
      <c r="F28" s="6" t="s">
        <v>65</v>
      </c>
      <c r="G28" s="6" t="s">
        <v>63</v>
      </c>
      <c r="H28" s="13">
        <v>10601</v>
      </c>
      <c r="I28" s="6" t="s">
        <v>59</v>
      </c>
      <c r="J28" s="7" t="s">
        <v>140</v>
      </c>
      <c r="K28" s="7">
        <v>270</v>
      </c>
      <c r="L28" s="2" t="s">
        <v>132</v>
      </c>
      <c r="M28" s="5" t="s">
        <v>139</v>
      </c>
      <c r="N28" s="105">
        <v>12</v>
      </c>
      <c r="O28" s="92"/>
      <c r="P28" s="92" t="s">
        <v>64</v>
      </c>
      <c r="Q28" s="13">
        <v>368002</v>
      </c>
      <c r="R28" s="93"/>
    </row>
    <row r="29" spans="1:18" s="1" customFormat="1" ht="20.25" x14ac:dyDescent="0.25">
      <c r="A29" s="106">
        <v>14681</v>
      </c>
      <c r="B29" s="66" t="s">
        <v>141</v>
      </c>
      <c r="C29" s="3" t="s">
        <v>121</v>
      </c>
      <c r="D29" s="3" t="s">
        <v>142</v>
      </c>
      <c r="E29" s="3" t="s">
        <v>75</v>
      </c>
      <c r="F29" s="6" t="s">
        <v>65</v>
      </c>
      <c r="G29" s="6" t="s">
        <v>63</v>
      </c>
      <c r="H29" s="13">
        <v>561669</v>
      </c>
      <c r="I29" s="6" t="s">
        <v>117</v>
      </c>
      <c r="J29" s="7" t="s">
        <v>123</v>
      </c>
      <c r="K29" s="7" t="s">
        <v>124</v>
      </c>
      <c r="L29" s="2" t="s">
        <v>143</v>
      </c>
      <c r="M29" s="5" t="s">
        <v>73</v>
      </c>
      <c r="N29" s="105">
        <v>12</v>
      </c>
      <c r="O29" s="92" t="s">
        <v>64</v>
      </c>
      <c r="P29" s="92"/>
      <c r="Q29" s="13">
        <v>134178</v>
      </c>
      <c r="R29" s="93"/>
    </row>
    <row r="30" spans="1:18" s="1" customFormat="1" ht="20.25" x14ac:dyDescent="0.25">
      <c r="A30" s="106">
        <v>14682</v>
      </c>
      <c r="B30" s="66" t="s">
        <v>141</v>
      </c>
      <c r="C30" s="3" t="s">
        <v>144</v>
      </c>
      <c r="D30" s="3" t="s">
        <v>145</v>
      </c>
      <c r="E30" s="3" t="s">
        <v>146</v>
      </c>
      <c r="F30" s="6" t="s">
        <v>147</v>
      </c>
      <c r="G30" s="6" t="s">
        <v>63</v>
      </c>
      <c r="H30" s="13">
        <v>1228734</v>
      </c>
      <c r="I30" s="6" t="s">
        <v>59</v>
      </c>
      <c r="J30" s="7" t="s">
        <v>148</v>
      </c>
      <c r="K30" s="7">
        <v>811</v>
      </c>
      <c r="L30" s="2" t="s">
        <v>15</v>
      </c>
      <c r="M30" s="5" t="s">
        <v>74</v>
      </c>
      <c r="N30" s="105">
        <v>9</v>
      </c>
      <c r="O30" s="92" t="s">
        <v>64</v>
      </c>
      <c r="P30" s="92"/>
      <c r="Q30" s="13">
        <v>5327704</v>
      </c>
      <c r="R30" s="93"/>
    </row>
    <row r="31" spans="1:18" s="1" customFormat="1" ht="20.25" x14ac:dyDescent="0.25">
      <c r="A31" s="106">
        <v>14683</v>
      </c>
      <c r="B31" s="66" t="s">
        <v>141</v>
      </c>
      <c r="C31" s="3" t="s">
        <v>166</v>
      </c>
      <c r="D31" s="3" t="s">
        <v>167</v>
      </c>
      <c r="E31" s="3" t="s">
        <v>168</v>
      </c>
      <c r="F31" s="6" t="s">
        <v>65</v>
      </c>
      <c r="G31" s="6" t="s">
        <v>63</v>
      </c>
      <c r="H31" s="13">
        <v>85188</v>
      </c>
      <c r="I31" s="6" t="s">
        <v>59</v>
      </c>
      <c r="J31" s="7" t="s">
        <v>169</v>
      </c>
      <c r="K31" s="7">
        <v>501</v>
      </c>
      <c r="L31" s="2" t="s">
        <v>132</v>
      </c>
      <c r="M31" s="5" t="s">
        <v>112</v>
      </c>
      <c r="N31" s="105">
        <v>9</v>
      </c>
      <c r="O31" s="92" t="s">
        <v>64</v>
      </c>
      <c r="P31" s="92"/>
      <c r="Q31" s="13">
        <v>490186</v>
      </c>
      <c r="R31" s="93"/>
    </row>
    <row r="32" spans="1:18" s="1" customFormat="1" ht="20.25" x14ac:dyDescent="0.25">
      <c r="A32" s="106">
        <v>14684</v>
      </c>
      <c r="B32" s="66" t="s">
        <v>149</v>
      </c>
      <c r="C32" s="3" t="s">
        <v>157</v>
      </c>
      <c r="D32" s="3" t="s">
        <v>158</v>
      </c>
      <c r="E32" s="3" t="s">
        <v>159</v>
      </c>
      <c r="F32" s="6" t="s">
        <v>160</v>
      </c>
      <c r="G32" s="6" t="s">
        <v>63</v>
      </c>
      <c r="H32" s="13">
        <v>1027319</v>
      </c>
      <c r="I32" s="6" t="s">
        <v>59</v>
      </c>
      <c r="J32" s="7" t="s">
        <v>161</v>
      </c>
      <c r="K32" s="7">
        <v>1678</v>
      </c>
      <c r="L32" s="2" t="s">
        <v>162</v>
      </c>
      <c r="M32" s="5" t="s">
        <v>74</v>
      </c>
      <c r="N32" s="105">
        <v>9</v>
      </c>
      <c r="O32" s="92" t="s">
        <v>64</v>
      </c>
      <c r="P32" s="92"/>
      <c r="Q32" s="13">
        <v>1899396</v>
      </c>
      <c r="R32" s="93"/>
    </row>
    <row r="33" spans="1:18" s="1" customFormat="1" ht="20.25" x14ac:dyDescent="0.25">
      <c r="A33" s="106">
        <v>14685</v>
      </c>
      <c r="B33" s="66" t="s">
        <v>149</v>
      </c>
      <c r="C33" s="3" t="s">
        <v>121</v>
      </c>
      <c r="D33" s="3" t="s">
        <v>163</v>
      </c>
      <c r="E33" s="3" t="s">
        <v>75</v>
      </c>
      <c r="F33" s="6" t="s">
        <v>65</v>
      </c>
      <c r="G33" s="6" t="s">
        <v>63</v>
      </c>
      <c r="H33" s="13">
        <v>556035</v>
      </c>
      <c r="I33" s="6" t="s">
        <v>117</v>
      </c>
      <c r="J33" s="7" t="s">
        <v>123</v>
      </c>
      <c r="K33" s="7" t="s">
        <v>124</v>
      </c>
      <c r="L33" s="2" t="s">
        <v>47</v>
      </c>
      <c r="M33" s="5" t="s">
        <v>73</v>
      </c>
      <c r="N33" s="105">
        <v>12</v>
      </c>
      <c r="O33" s="92" t="s">
        <v>64</v>
      </c>
      <c r="P33" s="92"/>
      <c r="Q33" s="13">
        <v>134176</v>
      </c>
      <c r="R33" s="93"/>
    </row>
    <row r="34" spans="1:18" s="1" customFormat="1" ht="20.25" x14ac:dyDescent="0.25">
      <c r="A34" s="106">
        <v>14686</v>
      </c>
      <c r="B34" s="66" t="s">
        <v>175</v>
      </c>
      <c r="C34" s="3" t="s">
        <v>176</v>
      </c>
      <c r="D34" s="3" t="s">
        <v>177</v>
      </c>
      <c r="E34" s="3" t="s">
        <v>178</v>
      </c>
      <c r="F34" s="6" t="s">
        <v>65</v>
      </c>
      <c r="G34" s="6" t="s">
        <v>63</v>
      </c>
      <c r="H34" s="13">
        <v>104443</v>
      </c>
      <c r="I34" s="6" t="s">
        <v>59</v>
      </c>
      <c r="J34" s="7" t="s">
        <v>179</v>
      </c>
      <c r="K34" s="7" t="s">
        <v>180</v>
      </c>
      <c r="L34" s="2" t="s">
        <v>132</v>
      </c>
      <c r="M34" s="5" t="s">
        <v>77</v>
      </c>
      <c r="N34" s="105">
        <v>9</v>
      </c>
      <c r="O34" s="92"/>
      <c r="P34" s="92" t="s">
        <v>64</v>
      </c>
      <c r="Q34" s="13"/>
      <c r="R34" s="93"/>
    </row>
    <row r="35" spans="1:18" s="1" customFormat="1" ht="20.25" x14ac:dyDescent="0.25">
      <c r="A35" s="106"/>
      <c r="B35" s="66"/>
      <c r="C35" s="3"/>
      <c r="D35" s="3"/>
      <c r="E35" s="3"/>
      <c r="F35" s="6"/>
      <c r="G35" s="6"/>
      <c r="H35" s="13"/>
      <c r="I35" s="6"/>
      <c r="J35" s="7"/>
      <c r="K35" s="7"/>
      <c r="L35" s="2"/>
      <c r="M35" s="5"/>
      <c r="N35" s="105"/>
      <c r="O35" s="92"/>
      <c r="P35" s="92"/>
      <c r="Q35" s="13"/>
      <c r="R35" s="93"/>
    </row>
    <row r="36" spans="1:18" s="119" customFormat="1" ht="24" customHeight="1" x14ac:dyDescent="0.25">
      <c r="A36" s="113"/>
      <c r="B36" s="114"/>
      <c r="C36" s="27"/>
      <c r="D36" s="27"/>
      <c r="E36" s="27"/>
      <c r="F36" s="115"/>
      <c r="G36" s="123"/>
      <c r="H36" s="124"/>
      <c r="I36" s="125"/>
      <c r="J36" s="126"/>
      <c r="K36" s="126"/>
      <c r="L36" s="34"/>
      <c r="M36" s="127"/>
      <c r="N36" s="128"/>
      <c r="O36" s="129"/>
      <c r="P36" s="130"/>
      <c r="Q36" s="131"/>
      <c r="R36" s="121"/>
    </row>
    <row r="37" spans="1:18" s="119" customFormat="1" ht="24" customHeight="1" x14ac:dyDescent="0.4">
      <c r="A37" s="113"/>
      <c r="B37" s="114"/>
      <c r="C37" s="27"/>
      <c r="D37" s="27"/>
      <c r="E37" s="27"/>
      <c r="F37" s="115"/>
      <c r="G37" s="15" t="s">
        <v>14</v>
      </c>
      <c r="H37" s="63">
        <f>SUM(H20:H30)</f>
        <v>10807643</v>
      </c>
      <c r="I37" s="64"/>
      <c r="J37" s="65">
        <f>SUM(J20:J30)</f>
        <v>0</v>
      </c>
      <c r="K37" s="65">
        <f>SUM(K20:K27)</f>
        <v>4860</v>
      </c>
      <c r="L37" s="34"/>
      <c r="M37" s="127"/>
      <c r="N37" s="128"/>
      <c r="O37" s="136" t="s">
        <v>54</v>
      </c>
      <c r="P37" s="137"/>
      <c r="Q37" s="132">
        <f>SUM(Q20:Q30)</f>
        <v>6897143</v>
      </c>
      <c r="R37" s="138"/>
    </row>
    <row r="38" spans="1:18" s="119" customFormat="1" ht="24" customHeight="1" thickBot="1" x14ac:dyDescent="0.3">
      <c r="A38" s="113"/>
      <c r="B38" s="114"/>
      <c r="C38" s="27"/>
      <c r="D38" s="27"/>
      <c r="E38" s="27"/>
      <c r="F38" s="115"/>
      <c r="G38" s="116"/>
      <c r="H38" s="117"/>
      <c r="I38" s="118"/>
      <c r="J38" s="120"/>
      <c r="K38" s="120"/>
      <c r="O38" s="121"/>
      <c r="P38" s="121"/>
      <c r="Q38" s="122"/>
      <c r="R38" s="121"/>
    </row>
    <row r="39" spans="1:18" x14ac:dyDescent="0.25">
      <c r="A39" s="225" t="s">
        <v>13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7"/>
      <c r="O39" s="211" t="s">
        <v>49</v>
      </c>
      <c r="P39" s="212"/>
      <c r="Q39" s="212"/>
      <c r="R39" s="213"/>
    </row>
    <row r="40" spans="1:18" ht="15.75" thickBot="1" x14ac:dyDescent="0.3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8"/>
      <c r="O40" s="214"/>
      <c r="P40" s="215"/>
      <c r="Q40" s="215"/>
      <c r="R40" s="216"/>
    </row>
    <row r="41" spans="1:18" x14ac:dyDescent="0.25">
      <c r="A41" s="189" t="s">
        <v>0</v>
      </c>
      <c r="B41" s="206" t="s">
        <v>1</v>
      </c>
      <c r="C41" s="189" t="s">
        <v>2</v>
      </c>
      <c r="D41" s="189" t="s">
        <v>3</v>
      </c>
      <c r="E41" s="189" t="s">
        <v>4</v>
      </c>
      <c r="F41" s="189" t="s">
        <v>5</v>
      </c>
      <c r="G41" s="189" t="s">
        <v>6</v>
      </c>
      <c r="H41" s="189" t="s">
        <v>7</v>
      </c>
      <c r="I41" s="189" t="s">
        <v>8</v>
      </c>
      <c r="J41" s="189" t="s">
        <v>11</v>
      </c>
      <c r="K41" s="210" t="s">
        <v>20</v>
      </c>
      <c r="L41" s="189" t="s">
        <v>9</v>
      </c>
      <c r="M41" s="248" t="s">
        <v>10</v>
      </c>
      <c r="O41" s="186" t="s">
        <v>50</v>
      </c>
      <c r="P41" s="186" t="s">
        <v>51</v>
      </c>
      <c r="Q41" s="186" t="s">
        <v>52</v>
      </c>
      <c r="R41" s="186" t="s">
        <v>53</v>
      </c>
    </row>
    <row r="42" spans="1:18" x14ac:dyDescent="0.25">
      <c r="A42" s="189"/>
      <c r="B42" s="206"/>
      <c r="C42" s="189"/>
      <c r="D42" s="189"/>
      <c r="E42" s="189"/>
      <c r="F42" s="208"/>
      <c r="G42" s="208"/>
      <c r="H42" s="208"/>
      <c r="I42" s="208"/>
      <c r="J42" s="208"/>
      <c r="K42" s="189"/>
      <c r="L42" s="208"/>
      <c r="M42" s="249"/>
      <c r="O42" s="187"/>
      <c r="P42" s="187"/>
      <c r="Q42" s="187"/>
      <c r="R42" s="187"/>
    </row>
    <row r="43" spans="1:18" ht="6" customHeight="1" thickBot="1" x14ac:dyDescent="0.3">
      <c r="A43" s="190"/>
      <c r="B43" s="207"/>
      <c r="C43" s="190"/>
      <c r="D43" s="190"/>
      <c r="E43" s="190"/>
      <c r="F43" s="209"/>
      <c r="G43" s="209"/>
      <c r="H43" s="209"/>
      <c r="I43" s="209"/>
      <c r="J43" s="209"/>
      <c r="K43" s="190"/>
      <c r="L43" s="209"/>
      <c r="M43" s="250"/>
      <c r="O43" s="187"/>
      <c r="P43" s="187"/>
      <c r="Q43" s="187"/>
      <c r="R43" s="187"/>
    </row>
    <row r="44" spans="1:18" ht="18.75" customHeight="1" x14ac:dyDescent="0.25">
      <c r="A44" s="67"/>
      <c r="B44" s="70"/>
      <c r="C44" s="67"/>
      <c r="D44" s="67"/>
      <c r="E44" s="67"/>
      <c r="F44" s="69"/>
      <c r="G44" s="69"/>
      <c r="H44" s="69"/>
      <c r="I44" s="69"/>
      <c r="J44" s="69"/>
      <c r="K44" s="67"/>
      <c r="L44" s="69"/>
      <c r="M44" s="71"/>
      <c r="O44" s="91"/>
      <c r="P44" s="91"/>
      <c r="Q44" s="91"/>
      <c r="R44" s="91"/>
    </row>
    <row r="45" spans="1:18" s="1" customFormat="1" ht="30" x14ac:dyDescent="0.25">
      <c r="A45" s="106">
        <v>49</v>
      </c>
      <c r="B45" s="10" t="s">
        <v>82</v>
      </c>
      <c r="C45" s="3" t="s">
        <v>83</v>
      </c>
      <c r="D45" s="3" t="s">
        <v>84</v>
      </c>
      <c r="E45" s="3" t="s">
        <v>85</v>
      </c>
      <c r="F45" s="5" t="s">
        <v>65</v>
      </c>
      <c r="G45" s="6" t="s">
        <v>79</v>
      </c>
      <c r="H45" s="14">
        <v>348000</v>
      </c>
      <c r="I45" s="6" t="s">
        <v>81</v>
      </c>
      <c r="J45" s="7">
        <v>71.75</v>
      </c>
      <c r="K45" s="7" t="s">
        <v>86</v>
      </c>
      <c r="L45" s="2" t="s">
        <v>15</v>
      </c>
      <c r="M45" s="5" t="s">
        <v>76</v>
      </c>
      <c r="N45"/>
      <c r="O45" s="104"/>
      <c r="P45" s="104" t="s">
        <v>64</v>
      </c>
      <c r="Q45" s="13"/>
      <c r="R45" s="93"/>
    </row>
    <row r="46" spans="1:18" s="1" customFormat="1" ht="30" x14ac:dyDescent="0.25">
      <c r="A46" s="106">
        <v>50</v>
      </c>
      <c r="B46" s="10" t="s">
        <v>87</v>
      </c>
      <c r="C46" s="3" t="s">
        <v>88</v>
      </c>
      <c r="D46" s="3" t="s">
        <v>89</v>
      </c>
      <c r="E46" s="4" t="s">
        <v>90</v>
      </c>
      <c r="F46" s="5" t="s">
        <v>65</v>
      </c>
      <c r="G46" s="11" t="s">
        <v>79</v>
      </c>
      <c r="H46" s="14">
        <v>29431</v>
      </c>
      <c r="I46" s="108" t="s">
        <v>81</v>
      </c>
      <c r="J46" s="7">
        <v>60</v>
      </c>
      <c r="K46" s="95">
        <v>60</v>
      </c>
      <c r="L46" s="2" t="s">
        <v>15</v>
      </c>
      <c r="M46" s="5" t="s">
        <v>91</v>
      </c>
      <c r="N46"/>
      <c r="O46" s="104"/>
      <c r="P46" s="104" t="s">
        <v>64</v>
      </c>
      <c r="Q46" s="13"/>
      <c r="R46" s="93"/>
    </row>
    <row r="47" spans="1:18" s="1" customFormat="1" ht="30" customHeight="1" x14ac:dyDescent="0.25">
      <c r="A47" s="106">
        <v>51</v>
      </c>
      <c r="B47" s="10" t="s">
        <v>149</v>
      </c>
      <c r="C47" s="3" t="s">
        <v>150</v>
      </c>
      <c r="D47" s="107" t="s">
        <v>151</v>
      </c>
      <c r="E47" s="3" t="s">
        <v>152</v>
      </c>
      <c r="F47" s="5" t="s">
        <v>65</v>
      </c>
      <c r="G47" s="11" t="s">
        <v>153</v>
      </c>
      <c r="H47" s="14">
        <v>60688</v>
      </c>
      <c r="I47" s="6" t="s">
        <v>154</v>
      </c>
      <c r="J47" s="7" t="s">
        <v>155</v>
      </c>
      <c r="K47" s="8" t="s">
        <v>156</v>
      </c>
      <c r="L47" s="2" t="s">
        <v>132</v>
      </c>
      <c r="M47" s="5" t="s">
        <v>74</v>
      </c>
      <c r="N47"/>
      <c r="O47" s="104"/>
      <c r="P47" s="104" t="s">
        <v>64</v>
      </c>
      <c r="Q47" s="13"/>
      <c r="R47" s="93"/>
    </row>
    <row r="48" spans="1:18" s="1" customFormat="1" ht="20.25" x14ac:dyDescent="0.25">
      <c r="A48" s="106"/>
      <c r="B48" s="10"/>
      <c r="C48" s="3"/>
      <c r="D48" s="3"/>
      <c r="E48" s="3"/>
      <c r="F48" s="5"/>
      <c r="G48" s="11"/>
      <c r="H48" s="14"/>
      <c r="I48" s="6"/>
      <c r="J48" s="7"/>
      <c r="K48" s="8"/>
      <c r="L48" s="2"/>
      <c r="M48" s="5"/>
      <c r="N48"/>
      <c r="O48" s="104"/>
      <c r="P48" s="104"/>
      <c r="Q48" s="13"/>
      <c r="R48" s="93"/>
    </row>
    <row r="49" spans="1:18" ht="24" customHeight="1" x14ac:dyDescent="0.25">
      <c r="A49" s="35"/>
      <c r="B49" s="36"/>
      <c r="C49" s="33"/>
      <c r="D49" s="33"/>
      <c r="E49" s="33"/>
      <c r="F49" s="37"/>
      <c r="G49" s="59"/>
      <c r="H49" s="38"/>
      <c r="I49" s="39"/>
      <c r="J49" s="40"/>
      <c r="K49" s="60"/>
      <c r="L49" s="34"/>
      <c r="M49" s="37"/>
      <c r="N49" s="1"/>
      <c r="P49" s="94"/>
    </row>
    <row r="50" spans="1:18" ht="26.25" x14ac:dyDescent="0.4">
      <c r="A50" s="9"/>
      <c r="B50" s="9"/>
      <c r="C50" s="9"/>
      <c r="D50" s="9"/>
      <c r="E50" s="9"/>
      <c r="F50" s="9"/>
      <c r="G50" s="15" t="s">
        <v>14</v>
      </c>
      <c r="H50" s="63">
        <f>SUM(H45:H48)</f>
        <v>438119</v>
      </c>
      <c r="I50" s="64"/>
      <c r="J50" s="65">
        <f>SUM(J45:J48)</f>
        <v>131.75</v>
      </c>
      <c r="K50" s="65">
        <f>SUM(K45:K48)</f>
        <v>60</v>
      </c>
      <c r="L50" s="9"/>
      <c r="M50" s="9"/>
      <c r="O50" s="135" t="s">
        <v>54</v>
      </c>
      <c r="P50" s="135"/>
      <c r="Q50" s="63">
        <f>SUM(Q45:Q48)</f>
        <v>0</v>
      </c>
      <c r="R50" s="64"/>
    </row>
    <row r="51" spans="1:18" ht="27" thickBot="1" x14ac:dyDescent="0.45">
      <c r="A51" s="9"/>
      <c r="B51" s="9"/>
      <c r="C51" s="9"/>
      <c r="D51" s="9"/>
      <c r="E51" s="9"/>
      <c r="F51" s="9"/>
      <c r="G51" s="72"/>
      <c r="H51" s="74"/>
      <c r="I51" s="75"/>
      <c r="J51" s="76"/>
      <c r="K51" s="76"/>
      <c r="L51" s="140"/>
      <c r="M51" s="140"/>
      <c r="N51" s="90"/>
      <c r="O51" s="103"/>
      <c r="P51" s="103"/>
      <c r="Q51" s="74"/>
      <c r="R51" s="75"/>
    </row>
    <row r="52" spans="1:18" ht="27.75" x14ac:dyDescent="0.25">
      <c r="A52" s="141" t="s">
        <v>80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3"/>
      <c r="M52" s="140"/>
      <c r="N52" s="90"/>
      <c r="O52" s="258" t="s">
        <v>49</v>
      </c>
      <c r="P52" s="259"/>
      <c r="Q52" s="259"/>
      <c r="R52" s="260"/>
    </row>
    <row r="53" spans="1:18" ht="25.5" x14ac:dyDescent="0.25">
      <c r="A53" s="144" t="s">
        <v>66</v>
      </c>
      <c r="B53" s="145" t="s">
        <v>67</v>
      </c>
      <c r="C53" s="145" t="s">
        <v>2</v>
      </c>
      <c r="D53" s="145" t="s">
        <v>3</v>
      </c>
      <c r="E53" s="145" t="s">
        <v>4</v>
      </c>
      <c r="F53" s="145" t="s">
        <v>5</v>
      </c>
      <c r="G53" s="146" t="s">
        <v>6</v>
      </c>
      <c r="H53" s="146" t="s">
        <v>7</v>
      </c>
      <c r="I53" s="146" t="s">
        <v>68</v>
      </c>
      <c r="J53" s="146" t="s">
        <v>69</v>
      </c>
      <c r="K53" s="146" t="s">
        <v>70</v>
      </c>
      <c r="L53" s="147" t="s">
        <v>10</v>
      </c>
      <c r="M53" s="9"/>
      <c r="O53" s="180" t="s">
        <v>50</v>
      </c>
      <c r="P53" s="180" t="s">
        <v>51</v>
      </c>
      <c r="Q53" s="180" t="s">
        <v>52</v>
      </c>
      <c r="R53" s="180" t="s">
        <v>53</v>
      </c>
    </row>
    <row r="54" spans="1:18" ht="15.75" x14ac:dyDescent="0.25">
      <c r="A54" s="148"/>
      <c r="B54" s="149"/>
      <c r="C54" s="149"/>
      <c r="D54" s="149"/>
      <c r="E54" s="149"/>
      <c r="F54" s="149"/>
      <c r="G54" s="150"/>
      <c r="H54" s="150"/>
      <c r="I54" s="150"/>
      <c r="J54" s="150"/>
      <c r="K54" s="150"/>
      <c r="L54" s="149"/>
      <c r="M54" s="9"/>
      <c r="O54" s="182"/>
      <c r="P54" s="182"/>
      <c r="Q54" s="182"/>
      <c r="R54" s="182"/>
    </row>
    <row r="55" spans="1:18" ht="52.5" customHeight="1" x14ac:dyDescent="0.25">
      <c r="A55" s="151">
        <v>49</v>
      </c>
      <c r="B55" s="152" t="s">
        <v>87</v>
      </c>
      <c r="C55" s="153" t="s">
        <v>181</v>
      </c>
      <c r="D55" s="154" t="s">
        <v>182</v>
      </c>
      <c r="E55" s="154" t="s">
        <v>183</v>
      </c>
      <c r="F55" s="154" t="s">
        <v>22</v>
      </c>
      <c r="G55" s="155" t="s">
        <v>63</v>
      </c>
      <c r="H55" s="156">
        <v>25381</v>
      </c>
      <c r="I55" s="157" t="s">
        <v>184</v>
      </c>
      <c r="J55" s="158">
        <v>10.31</v>
      </c>
      <c r="K55" s="155" t="s">
        <v>132</v>
      </c>
      <c r="L55" s="154" t="s">
        <v>73</v>
      </c>
      <c r="O55" s="183"/>
      <c r="P55" s="183"/>
      <c r="Q55" s="13"/>
      <c r="R55" s="183"/>
    </row>
    <row r="56" spans="1:18" ht="15" customHeight="1" x14ac:dyDescent="0.4">
      <c r="A56" s="73"/>
      <c r="B56" s="73"/>
      <c r="C56" s="73"/>
      <c r="D56" s="73"/>
      <c r="E56" s="73"/>
      <c r="F56" s="73"/>
      <c r="G56" s="99"/>
      <c r="H56" s="100"/>
      <c r="I56" s="101"/>
      <c r="J56" s="102"/>
      <c r="K56" s="73"/>
      <c r="L56" s="73"/>
      <c r="O56" s="91"/>
      <c r="P56" s="91"/>
      <c r="Q56" s="91"/>
      <c r="R56" s="91"/>
    </row>
    <row r="57" spans="1:18" ht="26.25" x14ac:dyDescent="0.4">
      <c r="A57" s="73"/>
      <c r="B57" s="73"/>
      <c r="C57" s="73"/>
      <c r="D57" s="73"/>
      <c r="E57" s="73"/>
      <c r="F57" s="73"/>
      <c r="G57" s="98" t="s">
        <v>14</v>
      </c>
      <c r="H57" s="159">
        <f>SUM(H55:H55)</f>
        <v>25381</v>
      </c>
      <c r="I57" s="160"/>
      <c r="J57" s="161">
        <f>SUM(J55:J55)</f>
        <v>10.31</v>
      </c>
      <c r="K57" s="110"/>
      <c r="L57" s="73"/>
      <c r="O57" s="135" t="s">
        <v>54</v>
      </c>
      <c r="P57" s="135"/>
      <c r="Q57" s="63">
        <f>SUM(Q55:Q55)</f>
        <v>0</v>
      </c>
      <c r="R57" s="64">
        <f>SUM(R55:R55)</f>
        <v>0</v>
      </c>
    </row>
    <row r="58" spans="1:18" ht="18" x14ac:dyDescent="0.25">
      <c r="A58" s="73"/>
      <c r="B58" s="73"/>
      <c r="C58" s="73"/>
      <c r="D58" s="73"/>
      <c r="E58" s="73"/>
      <c r="F58" s="73"/>
      <c r="G58" s="110"/>
      <c r="H58" s="73"/>
    </row>
    <row r="59" spans="1:18" ht="18" x14ac:dyDescent="0.25">
      <c r="A59" s="73"/>
      <c r="B59" s="73"/>
      <c r="C59" s="73"/>
      <c r="D59" s="73"/>
      <c r="E59" s="73"/>
      <c r="F59" s="73"/>
      <c r="G59" s="110"/>
      <c r="H59" s="73"/>
    </row>
    <row r="60" spans="1:18" ht="18" x14ac:dyDescent="0.25">
      <c r="A60" s="73"/>
      <c r="B60" s="73"/>
      <c r="C60" s="73"/>
      <c r="D60" s="73"/>
      <c r="E60" s="73"/>
      <c r="F60" s="73"/>
      <c r="G60" s="110"/>
      <c r="H60" s="73"/>
    </row>
    <row r="61" spans="1:18" ht="18" x14ac:dyDescent="0.25">
      <c r="A61" s="73"/>
      <c r="B61" s="73"/>
      <c r="C61" s="73"/>
      <c r="D61" s="73"/>
      <c r="E61" s="73"/>
      <c r="F61" s="73"/>
      <c r="G61" s="110"/>
      <c r="H61" s="73"/>
    </row>
    <row r="62" spans="1:18" ht="18" x14ac:dyDescent="0.25">
      <c r="A62" s="73"/>
      <c r="B62" s="73"/>
      <c r="C62" s="73"/>
      <c r="D62" s="73"/>
      <c r="E62" s="73"/>
      <c r="F62" s="73"/>
      <c r="G62" s="110"/>
      <c r="H62" s="73"/>
    </row>
    <row r="63" spans="1:18" ht="18" x14ac:dyDescent="0.25">
      <c r="A63" s="73"/>
      <c r="B63" s="73"/>
      <c r="C63" s="73"/>
      <c r="D63" s="73"/>
      <c r="E63" s="73"/>
      <c r="F63" s="73"/>
      <c r="G63" s="110"/>
      <c r="H63" s="73"/>
    </row>
    <row r="64" spans="1:18" ht="18" x14ac:dyDescent="0.25">
      <c r="A64" s="73"/>
      <c r="B64" s="73"/>
      <c r="C64" s="73"/>
      <c r="D64" s="73"/>
      <c r="E64" s="73"/>
      <c r="F64" s="73"/>
      <c r="G64" s="110"/>
      <c r="H64" s="73"/>
    </row>
    <row r="65" spans="1:18" ht="40.5" customHeight="1" thickBot="1" x14ac:dyDescent="0.3">
      <c r="A65" s="73"/>
    </row>
    <row r="66" spans="1:18" ht="15.75" thickTop="1" x14ac:dyDescent="0.25">
      <c r="A66" s="261" t="s">
        <v>25</v>
      </c>
      <c r="B66" s="262"/>
      <c r="C66" s="193" t="s">
        <v>2</v>
      </c>
      <c r="D66" s="193" t="s">
        <v>26</v>
      </c>
      <c r="E66" s="193" t="s">
        <v>4</v>
      </c>
      <c r="F66" s="193" t="s">
        <v>5</v>
      </c>
      <c r="G66" s="199" t="s">
        <v>6</v>
      </c>
      <c r="H66" s="202" t="s">
        <v>7</v>
      </c>
      <c r="I66" s="202" t="s">
        <v>27</v>
      </c>
      <c r="J66" s="202" t="s">
        <v>24</v>
      </c>
      <c r="K66" s="202" t="s">
        <v>9</v>
      </c>
      <c r="L66" s="255" t="s">
        <v>10</v>
      </c>
    </row>
    <row r="67" spans="1:18" ht="15.75" thickBot="1" x14ac:dyDescent="0.3">
      <c r="A67" s="263"/>
      <c r="B67" s="264"/>
      <c r="C67" s="265"/>
      <c r="D67" s="265"/>
      <c r="E67" s="265"/>
      <c r="F67" s="265"/>
      <c r="G67" s="200"/>
      <c r="H67" s="203"/>
      <c r="I67" s="203"/>
      <c r="J67" s="203"/>
      <c r="K67" s="203"/>
      <c r="L67" s="203"/>
    </row>
    <row r="68" spans="1:18" ht="15.75" thickBot="1" x14ac:dyDescent="0.3">
      <c r="A68" s="256"/>
      <c r="B68" s="257"/>
      <c r="C68" s="265"/>
      <c r="D68" s="265"/>
      <c r="E68" s="265"/>
      <c r="F68" s="265"/>
      <c r="G68" s="200"/>
      <c r="H68" s="203"/>
      <c r="I68" s="203"/>
      <c r="J68" s="203"/>
      <c r="K68" s="203"/>
      <c r="L68" s="203"/>
    </row>
    <row r="69" spans="1:18" ht="15.75" thickTop="1" x14ac:dyDescent="0.25">
      <c r="A69" s="191" t="s">
        <v>29</v>
      </c>
      <c r="B69" s="193" t="s">
        <v>30</v>
      </c>
      <c r="C69" s="265"/>
      <c r="D69" s="265"/>
      <c r="E69" s="265"/>
      <c r="F69" s="265"/>
      <c r="G69" s="200"/>
      <c r="H69" s="203"/>
      <c r="I69" s="203"/>
      <c r="J69" s="203"/>
      <c r="K69" s="203"/>
      <c r="L69" s="203"/>
    </row>
    <row r="70" spans="1:18" ht="15.75" thickBot="1" x14ac:dyDescent="0.3">
      <c r="A70" s="192"/>
      <c r="B70" s="194"/>
      <c r="C70" s="194"/>
      <c r="D70" s="194"/>
      <c r="E70" s="194"/>
      <c r="F70" s="194"/>
      <c r="G70" s="201"/>
      <c r="H70" s="204"/>
      <c r="I70" s="205"/>
      <c r="J70" s="204"/>
      <c r="K70" s="205"/>
      <c r="L70" s="204"/>
    </row>
    <row r="71" spans="1:18" x14ac:dyDescent="0.25">
      <c r="A71" s="195"/>
      <c r="B71" s="196"/>
      <c r="C71" s="162"/>
      <c r="D71" s="162"/>
      <c r="E71" s="162"/>
      <c r="F71" s="162"/>
      <c r="G71" s="162"/>
      <c r="H71" s="197"/>
      <c r="I71" s="198"/>
      <c r="J71" s="162"/>
      <c r="K71" s="162"/>
      <c r="L71" s="162"/>
    </row>
    <row r="72" spans="1:18" ht="20.25" x14ac:dyDescent="0.25">
      <c r="A72" s="163" t="s">
        <v>170</v>
      </c>
      <c r="B72" s="251" t="s">
        <v>87</v>
      </c>
      <c r="C72" s="252" t="s">
        <v>172</v>
      </c>
      <c r="D72" s="252" t="s">
        <v>174</v>
      </c>
      <c r="E72" s="252" t="s">
        <v>173</v>
      </c>
      <c r="F72" s="188" t="s">
        <v>22</v>
      </c>
      <c r="G72" s="188" t="s">
        <v>72</v>
      </c>
      <c r="H72" s="253">
        <v>3228502</v>
      </c>
      <c r="I72" s="188" t="s">
        <v>72</v>
      </c>
      <c r="J72" s="254">
        <v>7465.57</v>
      </c>
      <c r="K72" s="188" t="s">
        <v>15</v>
      </c>
      <c r="L72" s="188" t="s">
        <v>74</v>
      </c>
    </row>
    <row r="73" spans="1:18" ht="20.25" x14ac:dyDescent="0.25">
      <c r="A73" s="163" t="s">
        <v>171</v>
      </c>
      <c r="B73" s="188"/>
      <c r="C73" s="252"/>
      <c r="D73" s="252"/>
      <c r="E73" s="252"/>
      <c r="F73" s="188"/>
      <c r="G73" s="188"/>
      <c r="H73" s="253"/>
      <c r="I73" s="188"/>
      <c r="J73" s="254"/>
      <c r="K73" s="188"/>
      <c r="L73" s="188"/>
    </row>
    <row r="74" spans="1:18" ht="20.25" x14ac:dyDescent="0.25">
      <c r="A74" s="163"/>
      <c r="B74" s="155"/>
      <c r="C74" s="165"/>
      <c r="D74" s="165"/>
      <c r="E74" s="165"/>
      <c r="F74" s="155"/>
      <c r="G74" s="155"/>
      <c r="H74" s="164"/>
      <c r="I74" s="155"/>
      <c r="J74" s="158"/>
      <c r="K74" s="155"/>
      <c r="L74" s="155"/>
    </row>
    <row r="75" spans="1:18" ht="26.25" x14ac:dyDescent="0.4">
      <c r="A75" s="73"/>
      <c r="B75" s="73"/>
      <c r="C75" s="73"/>
      <c r="D75" s="73"/>
      <c r="E75" s="73"/>
      <c r="F75" s="73"/>
      <c r="G75" s="166" t="s">
        <v>14</v>
      </c>
      <c r="H75" s="167">
        <v>3228502</v>
      </c>
      <c r="I75" s="168"/>
      <c r="J75" s="169">
        <f>SUM(J72:J74)</f>
        <v>7465.57</v>
      </c>
      <c r="K75" s="110"/>
      <c r="L75" s="73"/>
    </row>
    <row r="76" spans="1:18" ht="26.25" x14ac:dyDescent="0.4">
      <c r="A76" s="73"/>
      <c r="B76" s="73"/>
      <c r="C76" s="73"/>
      <c r="D76" s="73"/>
      <c r="E76" s="73"/>
      <c r="F76" s="73"/>
      <c r="G76" s="170"/>
      <c r="H76" s="171"/>
      <c r="I76" s="172"/>
      <c r="J76" s="173"/>
      <c r="K76" s="110"/>
      <c r="L76" s="73"/>
    </row>
    <row r="77" spans="1:18" ht="20.25" x14ac:dyDescent="0.25">
      <c r="A77" s="174"/>
      <c r="B77" s="175"/>
      <c r="C77" s="176"/>
      <c r="D77" s="176"/>
      <c r="E77" s="176"/>
      <c r="F77" s="25"/>
      <c r="G77" s="177"/>
      <c r="H77" s="178"/>
      <c r="I77" s="177"/>
      <c r="J77" s="179"/>
      <c r="K77" s="179"/>
      <c r="L77" s="34"/>
      <c r="M77" s="25"/>
    </row>
    <row r="78" spans="1:18" ht="26.25" x14ac:dyDescent="0.4">
      <c r="G78" s="98" t="s">
        <v>60</v>
      </c>
      <c r="H78" s="133" t="e">
        <f>SUM(H37,H50,H57,H75,#REF!)</f>
        <v>#REF!</v>
      </c>
      <c r="I78" s="98"/>
      <c r="J78" s="134" t="e">
        <f>SUM(J37,J50,J57,#REF!)</f>
        <v>#REF!</v>
      </c>
      <c r="K78" s="134" t="e">
        <f>SUM(K37,K50,J75,#REF!)</f>
        <v>#REF!</v>
      </c>
      <c r="L78" s="111"/>
      <c r="O78" s="184" t="s">
        <v>60</v>
      </c>
      <c r="P78" s="185"/>
      <c r="Q78" s="133">
        <f>SUM(Q37,Q50,Q57)</f>
        <v>6897143</v>
      </c>
      <c r="R78" s="181">
        <f>SUM(R50,R37)</f>
        <v>0</v>
      </c>
    </row>
    <row r="79" spans="1:18" x14ac:dyDescent="0.25">
      <c r="E79" t="s">
        <v>62</v>
      </c>
    </row>
    <row r="80" spans="1:18" ht="31.5" customHeight="1" x14ac:dyDescent="0.25"/>
    <row r="81" spans="1:5" ht="26.25" x14ac:dyDescent="0.4">
      <c r="E81" s="109" t="s">
        <v>61</v>
      </c>
    </row>
    <row r="82" spans="1:5" ht="26.25" x14ac:dyDescent="0.4">
      <c r="E82" s="109" t="s">
        <v>55</v>
      </c>
    </row>
    <row r="83" spans="1:5" ht="26.25" x14ac:dyDescent="0.4">
      <c r="E83" s="109" t="s">
        <v>56</v>
      </c>
    </row>
    <row r="84" spans="1:5" x14ac:dyDescent="0.25">
      <c r="B84" s="112">
        <f ca="1">TODAY()</f>
        <v>45110</v>
      </c>
    </row>
    <row r="85" spans="1:5" x14ac:dyDescent="0.25">
      <c r="A85" t="s">
        <v>57</v>
      </c>
    </row>
    <row r="86" spans="1:5" x14ac:dyDescent="0.25">
      <c r="A86" t="s">
        <v>71</v>
      </c>
    </row>
  </sheetData>
  <mergeCells count="72">
    <mergeCell ref="C66:C70"/>
    <mergeCell ref="D66:D70"/>
    <mergeCell ref="E66:E70"/>
    <mergeCell ref="F66:F70"/>
    <mergeCell ref="D16:D18"/>
    <mergeCell ref="B16:B18"/>
    <mergeCell ref="M41:M43"/>
    <mergeCell ref="I41:I43"/>
    <mergeCell ref="B72:B73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66:L70"/>
    <mergeCell ref="A68:B68"/>
    <mergeCell ref="O8:R11"/>
    <mergeCell ref="N14:N15"/>
    <mergeCell ref="N16:N18"/>
    <mergeCell ref="O14:R15"/>
    <mergeCell ref="O16:O18"/>
    <mergeCell ref="P16:P18"/>
    <mergeCell ref="Q16:Q18"/>
    <mergeCell ref="R16:R18"/>
    <mergeCell ref="O39:R40"/>
    <mergeCell ref="A6:M7"/>
    <mergeCell ref="A14:M15"/>
    <mergeCell ref="A39:M40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A16:A18"/>
    <mergeCell ref="Q41:Q43"/>
    <mergeCell ref="R41:R43"/>
    <mergeCell ref="B41:B43"/>
    <mergeCell ref="E41:E43"/>
    <mergeCell ref="C41:C43"/>
    <mergeCell ref="H41:H43"/>
    <mergeCell ref="L41:L43"/>
    <mergeCell ref="K41:K43"/>
    <mergeCell ref="J41:J43"/>
    <mergeCell ref="G41:G43"/>
    <mergeCell ref="D41:D43"/>
    <mergeCell ref="F41:F43"/>
    <mergeCell ref="O78:P78"/>
    <mergeCell ref="O41:O43"/>
    <mergeCell ref="P41:P43"/>
    <mergeCell ref="L72:L73"/>
    <mergeCell ref="A41:A43"/>
    <mergeCell ref="A69:A70"/>
    <mergeCell ref="B69:B70"/>
    <mergeCell ref="A71:B71"/>
    <mergeCell ref="H71:I71"/>
    <mergeCell ref="G66:G70"/>
    <mergeCell ref="H66:H70"/>
    <mergeCell ref="I66:I70"/>
    <mergeCell ref="J66:J70"/>
    <mergeCell ref="K66:K70"/>
    <mergeCell ref="O52:R52"/>
    <mergeCell ref="A66:B67"/>
  </mergeCells>
  <phoneticPr fontId="32" type="noConversion"/>
  <printOptions horizontalCentered="1"/>
  <pageMargins left="0.15748031496062992" right="0.15748031496062992" top="0.35433070866141736" bottom="0.27559055118110237" header="0.15748031496062992" footer="0.31496062992125984"/>
  <pageSetup paperSize="41" scale="35" fitToWidth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16" t="s">
        <v>23</v>
      </c>
      <c r="B3" s="17"/>
      <c r="C3" s="17"/>
      <c r="D3" s="17"/>
      <c r="E3" s="17"/>
      <c r="F3" s="17"/>
      <c r="G3" s="18"/>
      <c r="H3" s="19"/>
      <c r="I3" s="17"/>
      <c r="J3" s="20"/>
      <c r="K3" s="17"/>
      <c r="L3" s="21"/>
    </row>
    <row r="4" spans="1:12" ht="15" customHeight="1" x14ac:dyDescent="0.25">
      <c r="A4" s="266"/>
      <c r="B4" s="267"/>
      <c r="C4" s="45"/>
      <c r="D4" s="45"/>
      <c r="E4" s="45"/>
      <c r="F4" s="45"/>
      <c r="G4" s="46"/>
      <c r="H4" s="268" t="s">
        <v>7</v>
      </c>
      <c r="I4" s="271" t="s">
        <v>27</v>
      </c>
      <c r="J4" s="268" t="s">
        <v>24</v>
      </c>
      <c r="K4" s="271" t="s">
        <v>9</v>
      </c>
      <c r="L4" s="268" t="s">
        <v>10</v>
      </c>
    </row>
    <row r="5" spans="1:12" ht="11.25" customHeight="1" thickBot="1" x14ac:dyDescent="0.3">
      <c r="A5" s="272" t="s">
        <v>25</v>
      </c>
      <c r="B5" s="273"/>
      <c r="C5" s="47" t="s">
        <v>2</v>
      </c>
      <c r="D5" s="47" t="s">
        <v>26</v>
      </c>
      <c r="E5" s="47" t="s">
        <v>4</v>
      </c>
      <c r="F5" s="47" t="s">
        <v>5</v>
      </c>
      <c r="G5" s="48" t="s">
        <v>6</v>
      </c>
      <c r="H5" s="269"/>
      <c r="I5" s="269"/>
      <c r="J5" s="269"/>
      <c r="K5" s="269"/>
      <c r="L5" s="269"/>
    </row>
    <row r="6" spans="1:12" ht="15.75" hidden="1" customHeight="1" thickBot="1" x14ac:dyDescent="0.3">
      <c r="A6" s="274"/>
      <c r="B6" s="275"/>
      <c r="C6" s="49"/>
      <c r="D6" s="49"/>
      <c r="E6" s="49"/>
      <c r="F6" s="49"/>
      <c r="G6" s="48" t="s">
        <v>28</v>
      </c>
      <c r="H6" s="269"/>
      <c r="I6" s="269"/>
      <c r="J6" s="269"/>
      <c r="K6" s="269"/>
      <c r="L6" s="269"/>
    </row>
    <row r="7" spans="1:12" x14ac:dyDescent="0.25">
      <c r="A7" s="50"/>
      <c r="B7" s="51"/>
      <c r="C7" s="49"/>
      <c r="D7" s="49"/>
      <c r="E7" s="49"/>
      <c r="F7" s="49"/>
      <c r="G7" s="48"/>
      <c r="H7" s="269"/>
      <c r="I7" s="269"/>
      <c r="J7" s="269"/>
      <c r="K7" s="269"/>
      <c r="L7" s="269"/>
    </row>
    <row r="8" spans="1:12" x14ac:dyDescent="0.25">
      <c r="A8" s="52" t="s">
        <v>29</v>
      </c>
      <c r="B8" s="53" t="s">
        <v>30</v>
      </c>
      <c r="C8" s="54"/>
      <c r="D8" s="54"/>
      <c r="E8" s="54"/>
      <c r="F8" s="54"/>
      <c r="G8" s="55"/>
      <c r="H8" s="270"/>
      <c r="I8" s="270"/>
      <c r="J8" s="270"/>
      <c r="K8" s="270"/>
      <c r="L8" s="270"/>
    </row>
    <row r="9" spans="1:12" x14ac:dyDescent="0.25">
      <c r="A9" s="276"/>
      <c r="B9" s="276"/>
      <c r="C9" s="56"/>
      <c r="D9" s="56"/>
      <c r="E9" s="56"/>
      <c r="F9" s="56"/>
      <c r="G9" s="56"/>
      <c r="H9" s="276"/>
      <c r="I9" s="276"/>
      <c r="J9" s="56"/>
      <c r="K9" s="56"/>
      <c r="L9" s="56"/>
    </row>
    <row r="10" spans="1:12" x14ac:dyDescent="0.25">
      <c r="A10" s="42" t="s">
        <v>31</v>
      </c>
      <c r="B10" s="277">
        <v>43699</v>
      </c>
      <c r="C10" s="278" t="s">
        <v>33</v>
      </c>
      <c r="D10" s="280" t="s">
        <v>34</v>
      </c>
      <c r="E10" s="280" t="s">
        <v>35</v>
      </c>
      <c r="F10" s="281" t="s">
        <v>22</v>
      </c>
      <c r="G10" s="281" t="s">
        <v>16</v>
      </c>
      <c r="H10" s="282">
        <v>27378</v>
      </c>
      <c r="I10" s="284" t="s">
        <v>36</v>
      </c>
      <c r="J10" s="285">
        <v>980.50699999999995</v>
      </c>
      <c r="K10" s="286" t="s">
        <v>15</v>
      </c>
      <c r="L10" s="281" t="s">
        <v>21</v>
      </c>
    </row>
    <row r="11" spans="1:12" x14ac:dyDescent="0.25">
      <c r="A11" s="42" t="s">
        <v>32</v>
      </c>
      <c r="B11" s="277"/>
      <c r="C11" s="279"/>
      <c r="D11" s="280"/>
      <c r="E11" s="280"/>
      <c r="F11" s="281"/>
      <c r="G11" s="281"/>
      <c r="H11" s="283"/>
      <c r="I11" s="284"/>
      <c r="J11" s="285"/>
      <c r="K11" s="287"/>
      <c r="L11" s="281"/>
    </row>
    <row r="12" spans="1:12" x14ac:dyDescent="0.25">
      <c r="A12" s="42" t="s">
        <v>37</v>
      </c>
      <c r="B12" s="277">
        <v>43705</v>
      </c>
      <c r="C12" s="278" t="s">
        <v>45</v>
      </c>
      <c r="D12" s="280" t="s">
        <v>46</v>
      </c>
      <c r="E12" s="280" t="s">
        <v>39</v>
      </c>
      <c r="F12" s="281" t="s">
        <v>22</v>
      </c>
      <c r="G12" s="281" t="s">
        <v>16</v>
      </c>
      <c r="H12" s="282">
        <v>29178</v>
      </c>
      <c r="I12" s="284" t="s">
        <v>36</v>
      </c>
      <c r="J12" s="285">
        <v>1048.3399999999999</v>
      </c>
      <c r="K12" s="288" t="s">
        <v>15</v>
      </c>
      <c r="L12" s="281" t="s">
        <v>21</v>
      </c>
    </row>
    <row r="13" spans="1:12" x14ac:dyDescent="0.25">
      <c r="A13" s="43" t="s">
        <v>38</v>
      </c>
      <c r="B13" s="277"/>
      <c r="C13" s="279"/>
      <c r="D13" s="280"/>
      <c r="E13" s="280"/>
      <c r="F13" s="281"/>
      <c r="G13" s="281"/>
      <c r="H13" s="283"/>
      <c r="I13" s="284"/>
      <c r="J13" s="285"/>
      <c r="K13" s="288"/>
      <c r="L13" s="281"/>
    </row>
    <row r="14" spans="1:12" x14ac:dyDescent="0.25">
      <c r="A14" s="44" t="s">
        <v>40</v>
      </c>
      <c r="B14" s="277">
        <v>43706</v>
      </c>
      <c r="C14" s="278" t="s">
        <v>42</v>
      </c>
      <c r="D14" s="278" t="s">
        <v>43</v>
      </c>
      <c r="E14" s="278" t="s">
        <v>44</v>
      </c>
      <c r="F14" s="281" t="s">
        <v>22</v>
      </c>
      <c r="G14" s="281" t="s">
        <v>16</v>
      </c>
      <c r="H14" s="291">
        <v>27378</v>
      </c>
      <c r="I14" s="284" t="s">
        <v>36</v>
      </c>
      <c r="J14" s="285">
        <v>2158.1999999999998</v>
      </c>
      <c r="K14" s="288" t="s">
        <v>15</v>
      </c>
      <c r="L14" s="281" t="s">
        <v>17</v>
      </c>
    </row>
    <row r="15" spans="1:12" x14ac:dyDescent="0.25">
      <c r="A15" s="43" t="s">
        <v>41</v>
      </c>
      <c r="B15" s="277"/>
      <c r="C15" s="279"/>
      <c r="D15" s="279"/>
      <c r="E15" s="279"/>
      <c r="F15" s="281"/>
      <c r="G15" s="281"/>
      <c r="H15" s="291"/>
      <c r="I15" s="284"/>
      <c r="J15" s="285"/>
      <c r="K15" s="288"/>
      <c r="L15" s="281"/>
    </row>
    <row r="16" spans="1:12" ht="16.5" thickBot="1" x14ac:dyDescent="0.3">
      <c r="A16" s="27"/>
      <c r="B16" s="26"/>
      <c r="C16" s="25"/>
      <c r="D16" s="25"/>
      <c r="E16" s="25"/>
      <c r="F16" s="25"/>
      <c r="G16" s="28"/>
      <c r="H16" s="29"/>
      <c r="I16" s="30"/>
      <c r="J16" s="31"/>
      <c r="K16" s="32"/>
      <c r="L16" s="25"/>
    </row>
    <row r="17" spans="3:10" ht="29.25" thickBot="1" x14ac:dyDescent="0.5">
      <c r="C17" s="22"/>
      <c r="D17" s="23"/>
      <c r="E17" s="12"/>
      <c r="F17" s="289" t="s">
        <v>14</v>
      </c>
      <c r="G17" s="290"/>
      <c r="H17" s="57">
        <f>SUM(H10:H11:H12:H13,H14,H15)</f>
        <v>83934</v>
      </c>
      <c r="I17" s="24"/>
      <c r="J17" s="41">
        <f>SUM(J10,J15)</f>
        <v>980.50699999999995</v>
      </c>
    </row>
  </sheetData>
  <mergeCells count="44">
    <mergeCell ref="F17:G17"/>
    <mergeCell ref="H14:H15"/>
    <mergeCell ref="I14:I15"/>
    <mergeCell ref="J14:J15"/>
    <mergeCell ref="K14:K15"/>
    <mergeCell ref="L14:L15"/>
    <mergeCell ref="B14:B15"/>
    <mergeCell ref="C14:C15"/>
    <mergeCell ref="D14:D15"/>
    <mergeCell ref="E14:E15"/>
    <mergeCell ref="F14:F15"/>
    <mergeCell ref="G14:G15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A4:B4"/>
    <mergeCell ref="H4:H8"/>
    <mergeCell ref="J4:J8"/>
    <mergeCell ref="K4:K8"/>
    <mergeCell ref="L4:L8"/>
    <mergeCell ref="A5:B5"/>
    <mergeCell ref="A6:B6"/>
    <mergeCell ref="I4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Nancy Benavides</cp:lastModifiedBy>
  <cp:lastPrinted>2023-07-03T15:55:15Z</cp:lastPrinted>
  <dcterms:created xsi:type="dcterms:W3CDTF">2011-04-07T12:29:15Z</dcterms:created>
  <dcterms:modified xsi:type="dcterms:W3CDTF">2023-07-03T16:48:37Z</dcterms:modified>
</cp:coreProperties>
</file>