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cifuent\Documents\2018\Minería abierta\Actualización 2018\"/>
    </mc:Choice>
  </mc:AlternateContent>
  <bookViews>
    <workbookView xWindow="0" yWindow="0" windowWidth="20490" windowHeight="7740" firstSheet="2" activeTab="4"/>
  </bookViews>
  <sheets>
    <sheet name="Glosario" sheetId="14" r:id="rId1"/>
    <sheet name="1. Cons. Energía Min. País" sheetId="1" r:id="rId2"/>
    <sheet name="2. Cons. Energía Procesos" sheetId="13" r:id="rId3"/>
    <sheet name="3. Cons. Electrico Min.SING-SIC" sheetId="10" r:id="rId4"/>
    <sheet name="1. Cons.EnergíaMin.País-T1.1" sheetId="15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9" i="1" l="1"/>
  <c r="S19" i="1"/>
  <c r="T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U83" i="1"/>
  <c r="T77" i="1"/>
  <c r="U77" i="1" s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T74" i="1"/>
  <c r="U74" i="1" s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T71" i="1"/>
  <c r="U71" i="1" s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T65" i="1"/>
  <c r="U65" i="1" s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T62" i="1"/>
  <c r="U62" i="1" s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S56" i="1"/>
  <c r="T56" i="1"/>
  <c r="U56" i="1" s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U57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C21" i="13"/>
  <c r="D21" i="13"/>
  <c r="E21" i="13"/>
  <c r="F21" i="13"/>
  <c r="F23" i="13" s="1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C18" i="13"/>
  <c r="D18" i="13"/>
  <c r="E18" i="13"/>
  <c r="E23" i="13" s="1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C16" i="13"/>
  <c r="D16" i="13"/>
  <c r="D17" i="13" s="1"/>
  <c r="D23" i="13" s="1"/>
  <c r="E16" i="13"/>
  <c r="F16" i="13"/>
  <c r="G16" i="13"/>
  <c r="H16" i="13"/>
  <c r="I16" i="13"/>
  <c r="J16" i="13"/>
  <c r="K16" i="13"/>
  <c r="L16" i="13"/>
  <c r="L17" i="13" s="1"/>
  <c r="L23" i="13" s="1"/>
  <c r="M16" i="13"/>
  <c r="N16" i="13"/>
  <c r="N17" i="13" s="1"/>
  <c r="O16" i="13"/>
  <c r="P16" i="13"/>
  <c r="P17" i="13" s="1"/>
  <c r="Q16" i="13"/>
  <c r="C15" i="13"/>
  <c r="C17" i="13" s="1"/>
  <c r="C23" i="13" s="1"/>
  <c r="D15" i="13"/>
  <c r="E15" i="13"/>
  <c r="F15" i="13"/>
  <c r="G15" i="13"/>
  <c r="H15" i="13"/>
  <c r="I15" i="13"/>
  <c r="J15" i="13"/>
  <c r="K15" i="13"/>
  <c r="K17" i="13" s="1"/>
  <c r="K23" i="13" s="1"/>
  <c r="L15" i="13"/>
  <c r="M15" i="13"/>
  <c r="N15" i="13"/>
  <c r="O15" i="13"/>
  <c r="P15" i="13"/>
  <c r="Q15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R51" i="13"/>
  <c r="S51" i="13"/>
  <c r="Q51" i="13"/>
  <c r="S18" i="13"/>
  <c r="S16" i="13"/>
  <c r="R16" i="13"/>
  <c r="S15" i="13"/>
  <c r="S17" i="13" s="1"/>
  <c r="R15" i="13"/>
  <c r="R17" i="13" s="1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R37" i="13"/>
  <c r="S37" i="13"/>
  <c r="Q37" i="13"/>
  <c r="U99" i="10"/>
  <c r="U98" i="10"/>
  <c r="U97" i="10"/>
  <c r="U96" i="10"/>
  <c r="U95" i="10"/>
  <c r="U94" i="10"/>
  <c r="U93" i="10"/>
  <c r="U92" i="10"/>
  <c r="U91" i="10"/>
  <c r="U90" i="10"/>
  <c r="U89" i="10"/>
  <c r="U88" i="10"/>
  <c r="U87" i="10"/>
  <c r="U86" i="10"/>
  <c r="U85" i="10"/>
  <c r="U84" i="10"/>
  <c r="U83" i="10"/>
  <c r="U82" i="10"/>
  <c r="U76" i="10"/>
  <c r="U75" i="10"/>
  <c r="U74" i="10"/>
  <c r="U73" i="10"/>
  <c r="U72" i="10"/>
  <c r="U71" i="10"/>
  <c r="U70" i="10"/>
  <c r="U69" i="10"/>
  <c r="U68" i="10"/>
  <c r="U67" i="10"/>
  <c r="U66" i="10"/>
  <c r="U65" i="10"/>
  <c r="U64" i="10"/>
  <c r="U63" i="10"/>
  <c r="U62" i="10"/>
  <c r="U61" i="10"/>
  <c r="U60" i="10"/>
  <c r="U59" i="10"/>
  <c r="U58" i="10"/>
  <c r="U57" i="10"/>
  <c r="U56" i="10"/>
  <c r="U55" i="10"/>
  <c r="U54" i="10"/>
  <c r="U53" i="10"/>
  <c r="U47" i="10"/>
  <c r="U46" i="10"/>
  <c r="U45" i="10"/>
  <c r="U44" i="10"/>
  <c r="U43" i="10"/>
  <c r="U42" i="10"/>
  <c r="U4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18" i="10"/>
  <c r="U17" i="10"/>
  <c r="U16" i="10"/>
  <c r="E17" i="13"/>
  <c r="F17" i="13"/>
  <c r="G17" i="13"/>
  <c r="H17" i="13"/>
  <c r="M17" i="13"/>
  <c r="O17" i="13"/>
  <c r="U76" i="1"/>
  <c r="U75" i="1"/>
  <c r="U73" i="1"/>
  <c r="U72" i="1"/>
  <c r="U70" i="1"/>
  <c r="U69" i="1"/>
  <c r="U67" i="1"/>
  <c r="U66" i="1"/>
  <c r="U64" i="1"/>
  <c r="U63" i="1"/>
  <c r="U61" i="1"/>
  <c r="U60" i="1"/>
  <c r="U59" i="1"/>
  <c r="U58" i="1"/>
  <c r="U55" i="1"/>
  <c r="U54" i="1"/>
  <c r="U18" i="1"/>
  <c r="U17" i="1"/>
  <c r="U68" i="1" l="1"/>
  <c r="O23" i="13"/>
  <c r="N23" i="13"/>
  <c r="M23" i="13"/>
  <c r="H23" i="13"/>
  <c r="P23" i="13"/>
  <c r="G23" i="13"/>
  <c r="J17" i="13"/>
  <c r="J23" i="13" s="1"/>
  <c r="Q17" i="13"/>
  <c r="Q23" i="13" s="1"/>
  <c r="I17" i="13"/>
  <c r="I23" i="13" s="1"/>
  <c r="R23" i="13"/>
  <c r="S23" i="13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</calcChain>
</file>

<file path=xl/sharedStrings.xml><?xml version="1.0" encoding="utf-8"?>
<sst xmlns="http://schemas.openxmlformats.org/spreadsheetml/2006/main" count="565" uniqueCount="141">
  <si>
    <t>La Comisión Chilena del Cobre, en su constante preocupación por favorecer la generación de información tanto para la elaboración de políticas públicas como para</t>
  </si>
  <si>
    <t>Esta información es obtenida directamente de las empresas a través de la “Encuesta de producción, energía y recursos hídricos” elaborada anualmente por la Comisión.</t>
  </si>
  <si>
    <t>Proceso</t>
  </si>
  <si>
    <t>Tipo de Energía</t>
  </si>
  <si>
    <t>Combustibles</t>
  </si>
  <si>
    <t>Electricidad</t>
  </si>
  <si>
    <t>Mina Rajo</t>
  </si>
  <si>
    <t>Concentradora</t>
  </si>
  <si>
    <t>LXSXEW</t>
  </si>
  <si>
    <t>Fundición</t>
  </si>
  <si>
    <t>Refinería</t>
  </si>
  <si>
    <t>Servicios</t>
  </si>
  <si>
    <t>Mina Subterránea</t>
  </si>
  <si>
    <t>Unidad</t>
  </si>
  <si>
    <t>MJ/ TMF Cu</t>
  </si>
  <si>
    <t>SING</t>
  </si>
  <si>
    <t>SIC</t>
  </si>
  <si>
    <t xml:space="preserve">Sistema Interconectado </t>
  </si>
  <si>
    <t>TJ</t>
  </si>
  <si>
    <t xml:space="preserve">Consumo nacional de energía en la minería del cobre por proceso </t>
  </si>
  <si>
    <t>MJ/TM mineral extraído</t>
  </si>
  <si>
    <t>MJ/TM mineral procesado</t>
  </si>
  <si>
    <t>MJ/TM mineral lixiviado</t>
  </si>
  <si>
    <t>MJ/TM conc. Procesado</t>
  </si>
  <si>
    <t>Tabla N° 1.1</t>
  </si>
  <si>
    <t xml:space="preserve">Tabla N°1.2 </t>
  </si>
  <si>
    <t>Tabla N°1.3</t>
  </si>
  <si>
    <t>Tabla N°1.4</t>
  </si>
  <si>
    <t>Tabla N° 2.1</t>
  </si>
  <si>
    <t>Tabla N° 2.2</t>
  </si>
  <si>
    <t>Total general</t>
  </si>
  <si>
    <t>Tabla N° 3.1</t>
  </si>
  <si>
    <t>Tabla N° 3.2</t>
  </si>
  <si>
    <t>Consumo nacional de energía en la minería del cobre</t>
  </si>
  <si>
    <t xml:space="preserve">Consumo unitario de energía por tonelada de material procesado </t>
  </si>
  <si>
    <t>Sub Total</t>
  </si>
  <si>
    <t>Coeficientes unitarios de consumo de electricidad por tonelada de material procesado en los sistemas interconectados SING y SIC</t>
  </si>
  <si>
    <t>Consumo de electricidad por proceso en los sistemas interconectados SING y SIC</t>
  </si>
  <si>
    <t>Considera todos los procesos unitarios involucrados en la producción de cobre blister a partir de concentrados de cobre. Los principales procesos considerados son: Secado, Fusión (hornos), Conversión, Pirorefinación (refino y moldeo), entre otros.</t>
  </si>
  <si>
    <r>
      <t xml:space="preserve">Se entiende por </t>
    </r>
    <r>
      <rPr>
        <i/>
        <sz val="10"/>
        <color theme="1"/>
        <rFont val="Century Gothic"/>
        <family val="2"/>
      </rPr>
      <t>Mina Rajo</t>
    </r>
    <r>
      <rPr>
        <sz val="10"/>
        <color theme="1"/>
        <rFont val="Century Gothic"/>
        <family val="2"/>
      </rPr>
      <t xml:space="preserve"> como el conjunto de procesos unitarios necesarios para la extracción del mineral (mena) desde una faena minera a rajo abierto para su posterior procesamineto y recuperación del mineral.  Algunos de los principales procesos son: perforación y tronadura, transporte, carguío, chancado primario, entre otros. (Considera hasta el proceso unitario de Chancado Primario)</t>
    </r>
  </si>
  <si>
    <r>
      <t xml:space="preserve">Se entiende por </t>
    </r>
    <r>
      <rPr>
        <i/>
        <sz val="10"/>
        <color theme="1"/>
        <rFont val="Century Gothic"/>
        <family val="2"/>
      </rPr>
      <t xml:space="preserve">Mina Subterránea </t>
    </r>
    <r>
      <rPr>
        <sz val="10"/>
        <color theme="1"/>
        <rFont val="Century Gothic"/>
        <family val="2"/>
      </rPr>
      <t>como el conjunto de procesos unitarios necesarios para la extracción de mineral desde una faena minera subterránea, utilizando cualquier método de explotación subterráneo,  para su posterior procesamineto y recuperación del mineral.  Algunos de los principales procesos considerados son: perforación y tronadura, transporte, carguío, chancado primario, entre otros.</t>
    </r>
  </si>
  <si>
    <t>Corresponde al proceso físico de electrólosis con el cual se obtienen cátodos de cobre de alta pureza.</t>
  </si>
  <si>
    <t>Corresponde a aquellas actividades que no se encuentran involucradas en los procesos productivos unitarios de la cadena de valor principal, pero que son necesarias para el desarrollo de la minería y poseen consumo energético de importancia como lo son: consumo energético en talleres, en campamentos, impulsión y desalación de agua, entre otros.</t>
  </si>
  <si>
    <t>1. DEFINICIONES</t>
  </si>
  <si>
    <t>1.1.1</t>
  </si>
  <si>
    <t>1.1.2</t>
  </si>
  <si>
    <t>1.1.3</t>
  </si>
  <si>
    <t>1.1.4</t>
  </si>
  <si>
    <t>1.1.5</t>
  </si>
  <si>
    <t>1.1.6</t>
  </si>
  <si>
    <t>1.1.7</t>
  </si>
  <si>
    <t>1.1 PROCESOS</t>
  </si>
  <si>
    <t>Paso 1</t>
  </si>
  <si>
    <t>Paso 2</t>
  </si>
  <si>
    <t>Paso 3</t>
  </si>
  <si>
    <t>Paso 4</t>
  </si>
  <si>
    <t>Paso 5</t>
  </si>
  <si>
    <t>Se consultan los datos directamente a las empresas mediante la “Encuesta de producción, energía y recursos hídricos 2013”</t>
  </si>
  <si>
    <t xml:space="preserve">Al recibir las encuestas por parte de las empresas mineras, se revisan las cifras con la información de años anteriores y se ve si hay alguna diferencia significativa en algún dato entregado, en caso de haberlo se le comunica a la empresa minera para arreglar dicho dato. </t>
  </si>
  <si>
    <t xml:space="preserve">Una vez recibidos los datos, estos se revisan y homologan. </t>
  </si>
  <si>
    <t xml:space="preserve">Se calculan los consumos y los respectivos coeficientes unitarios de energía. Para el país se calculan tanto para combustibles como energía eléctrica, mientras que para energía eléctrica se detalla por el SING y SIC. </t>
  </si>
  <si>
    <t xml:space="preserve">Los consumos de energía se presentan en petajoules (PJ) y los consumos unitarios en megajoules divididos en toneladas métricas (MJ/TM). Sin embargo en 
el anexo las cifras de consumo están detalladas en terajoules (TJ), con el fin de mostrar una mayor claridad visual en el informe y entregar una información más detallada para el lector. </t>
  </si>
  <si>
    <t>Resultados</t>
  </si>
  <si>
    <t xml:space="preserve">TJ :  </t>
  </si>
  <si>
    <t xml:space="preserve">MJ :  </t>
  </si>
  <si>
    <t>TMF Cu:</t>
  </si>
  <si>
    <t xml:space="preserve">TM mineral extraído:  </t>
  </si>
  <si>
    <t>TM mineral procesado:</t>
  </si>
  <si>
    <t>TM mineral lixiviado:</t>
  </si>
  <si>
    <t>TM conc. Procesado:</t>
  </si>
  <si>
    <t>Unidad de energía, TeraJoules</t>
  </si>
  <si>
    <t>Unidad de energía, MegaJoules</t>
  </si>
  <si>
    <t>Unidad de peso, Tonelada Métrica de Cobre Fino Contenido en mineral y/o producto.</t>
  </si>
  <si>
    <t>Unidad de peso, toneladas de mineral extraídos desde mina rajo o mina subterránea. (Importante: no considera el material esteril)</t>
  </si>
  <si>
    <t>Unidad de peso, Tonelada Métrica de Mineral que es procesado en plantas concentradoras.</t>
  </si>
  <si>
    <t>Unidad de peso, Tonelada Métrica de Mineral lixiviado. Considera la lixiviación HEAP y ROM.</t>
  </si>
  <si>
    <t>Unidad de peso, Tonelada Métrica de concentrado procesado en Fundición.</t>
  </si>
  <si>
    <t>4. EQUIVALENCIAS</t>
  </si>
  <si>
    <t>1 TJ =</t>
  </si>
  <si>
    <t>10^6 MJ</t>
  </si>
  <si>
    <t xml:space="preserve">1 kWh = </t>
  </si>
  <si>
    <t>3,6 MJ</t>
  </si>
  <si>
    <t>CONSUMO DE ELECTRICIDAD EN LA INDUSTRIA MINERA DEL COBRE A NIVEL NACIONAL</t>
  </si>
  <si>
    <t>CONSUMO DE ENERGÍA EN LA INDUSTRIA MINERA DEL COBRE A NIVEL NACIONAL</t>
  </si>
  <si>
    <t>Total Nacional</t>
  </si>
  <si>
    <t>LX/SX/EW</t>
  </si>
  <si>
    <t>Coeficientes unitarios de consumo de energía por tonelada de cobre fino contenido en cada proceso</t>
  </si>
  <si>
    <t>MJ/TM conc. procesado</t>
  </si>
  <si>
    <t>Consumo nacional de electricidad en la minería del cobre según sistema interconectado (SING y SIC)</t>
  </si>
  <si>
    <t>Norte Grande (SING)</t>
  </si>
  <si>
    <t>Central (SIC)</t>
  </si>
  <si>
    <t>Coeficientes unitarios de consumo de electricidad por tonelada de cobre fino contenido en cada proceso según sistemas interconectados SING y SIC</t>
  </si>
  <si>
    <t>1.2   TIPO DE ENERGÍA</t>
  </si>
  <si>
    <t>1.2.1</t>
  </si>
  <si>
    <t>1.2.2</t>
  </si>
  <si>
    <t>GLOSARIO</t>
  </si>
  <si>
    <t>Mina</t>
  </si>
  <si>
    <t>Total</t>
  </si>
  <si>
    <t>Tabla N° 3.3</t>
  </si>
  <si>
    <t>Tabla N° 3.4</t>
  </si>
  <si>
    <r>
      <t xml:space="preserve">Unidad </t>
    </r>
    <r>
      <rPr>
        <sz val="10"/>
        <color theme="1"/>
        <rFont val="Century Gothic"/>
        <family val="2"/>
      </rPr>
      <t>(Combustibles)</t>
    </r>
  </si>
  <si>
    <r>
      <t>Unidad</t>
    </r>
    <r>
      <rPr>
        <sz val="10"/>
        <color theme="1"/>
        <rFont val="Century Gothic"/>
        <family val="2"/>
      </rPr>
      <t xml:space="preserve"> (Electricidad)</t>
    </r>
  </si>
  <si>
    <t>CONSUMO DE ENERGÉTICO DE LA INDUSTRIA MINERA DEL COBRE POR PROCESOS</t>
  </si>
  <si>
    <t>Coeficientes unitarios de consumo de Energía</t>
  </si>
  <si>
    <t>Consumo de energía en base a combustibles por proceso</t>
  </si>
  <si>
    <t>Consumo de energía total país por proceso</t>
  </si>
  <si>
    <t>Consumo de electriciadad por proceso</t>
  </si>
  <si>
    <t>Consumo de energía en base a diesel por procesos</t>
  </si>
  <si>
    <t>Tabla N° 2.3 *</t>
  </si>
  <si>
    <t>Tabla N° 2.4 **</t>
  </si>
  <si>
    <t>** La tabla N°2.4 corresponde a un subconjunto de la tabla N°2.3 con el objeto de destacar el consumo e importancia en base al diesel que es el principal combustible consumido</t>
  </si>
  <si>
    <t>1 MJ =</t>
  </si>
  <si>
    <t>10^-6 TJ</t>
  </si>
  <si>
    <t>0,2778 kWh</t>
  </si>
  <si>
    <t>* La tabla N°2.3 comprende el consumo de Carbón , Gasolina , Diesel , Enap 6, Kerosene , Gas Licuado, Gas Natural, Leña, Butano, Nafta y Propano.</t>
  </si>
  <si>
    <t xml:space="preserve">Considera todos los procesos unitarios, posteriores al chancado primario, involucrados en la producción de concentrado de cobre. Los principales procesos considerados son: Plantas Chancado, Molienda Tradicional, Molienda S.A.G., Concentración (Flotación), Filtrado, entre otros. 
</t>
  </si>
  <si>
    <t xml:space="preserve">Considera los procesos unitarios hidrometalúrgicos involucrados en la producción de cátodos electrobtenidos. Los principales procesos involucrados son: Aglomeración, Lixiviación ROM, Lixiviación HEAP, Extracción por Solventes y Electrobtención.
</t>
  </si>
  <si>
    <t>Corresponde al conjunto de combustibles utilizados en la minería para la generación de energía. Los combustibles considerados son: Carbón, Gasolina, Diesel, Enap 6, Kerosene, Gas Licuado, Gas Natural,  Leña, Butano, Nafta y Propano. En las presentes estadísticas el consumo de combustible se entrega en unidades equivalentes de energía (Terajoules) considerando el proceso de generación y el rendimiento energético del mismo.</t>
  </si>
  <si>
    <t>Considera la energía eléctrica consumida por la industria minera del cobre desde el Sistema Interconectado del Norte Grande (SING) y el Sistema Interconectado Central (SIC).</t>
  </si>
  <si>
    <t>2. NOMENCLATURA</t>
  </si>
  <si>
    <t>3. METODOLOGÍA</t>
  </si>
  <si>
    <t>3.1 CONSTRUCCIÓN DE LA ESTADÍSTICA 2013</t>
  </si>
  <si>
    <t>3.1.1</t>
  </si>
  <si>
    <t>3.1.2</t>
  </si>
  <si>
    <t>3.1.3</t>
  </si>
  <si>
    <t>3.1.4</t>
  </si>
  <si>
    <t>3.1.5</t>
  </si>
  <si>
    <t>3.2 GRUPO ENCUESTADO</t>
  </si>
  <si>
    <t>3.2.1</t>
  </si>
  <si>
    <t>3.3 CÁLCULO DE CONSUMOS UNITARIOS</t>
  </si>
  <si>
    <t>3.3.1</t>
  </si>
  <si>
    <t>Son calculados mediante el promedio ponderado del consumo unitario de cada faena, de acuerdo a su participación en la producción total considerada (Total País, SING, SIC) del producto en cuestión (Cobre Fino, Mineral Extraído, Concentrado Procesado, Mineral Lixiviado, etc)</t>
  </si>
  <si>
    <t>La obtención de datos se realizó por medio de una encuesta que considera las áreas, etapas y procesos característicos de la industria minera del cobre, en donde se encuestaron a 44 empresas que representan el 97,6% de la producción nacional de cobre mina y el 100% de las fundiciones del país. Esta fue aplicada el primer trimestre del año 2015. La cobertura de las respuestas en relación a la producción nacional de cobre fue de un 98,4%,  97,6%  para el SING y 99,1% para el SIC. Los datos finales fueron extrapolados al 100% de la producción chilena de cobre, a través de la imputación de medias.</t>
  </si>
  <si>
    <t>Información estadística sobre el consumo de energía en la minería del cobre al 2015</t>
  </si>
  <si>
    <t>Actualización Julio 2016</t>
  </si>
  <si>
    <t>apoyar la toma de decisiones de las empresas del sector, hace entrega de la informacion sobre el consumo de energía en la minería del cobre para el año 2015.</t>
  </si>
  <si>
    <t>Variación  2017/2001</t>
  </si>
  <si>
    <t>apoyar la toma de decisiones de las empresas del sector, hace entrega de la informacion sobre el consumo de energía en la minería del cobre para el año 2017.</t>
  </si>
  <si>
    <t>Información estadística sobre el consumo de energía en la minería del cobre al 2017</t>
  </si>
  <si>
    <t>Actualización Julio 2018</t>
  </si>
  <si>
    <t>apoyar la toma de decisiones de las empresas del sector, hace entrega de la informacion sobre el consumo de energía en la minería del cobre para el año 2017,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</si>
</sst>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i/>
      <sz val="9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 applyAlignment="1"/>
    <xf numFmtId="164" fontId="2" fillId="3" borderId="0" xfId="0" applyNumberFormat="1" applyFont="1" applyFill="1"/>
    <xf numFmtId="164" fontId="2" fillId="3" borderId="0" xfId="0" applyNumberFormat="1" applyFont="1" applyFill="1" applyAlignment="1"/>
    <xf numFmtId="0" fontId="3" fillId="3" borderId="0" xfId="0" applyFont="1" applyFill="1" applyBorder="1"/>
    <xf numFmtId="0" fontId="2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Border="1"/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6" fillId="3" borderId="0" xfId="0" applyFont="1" applyFill="1"/>
    <xf numFmtId="0" fontId="3" fillId="3" borderId="0" xfId="0" applyFont="1" applyFill="1" applyAlignment="1"/>
    <xf numFmtId="0" fontId="2" fillId="0" borderId="0" xfId="0" applyFont="1" applyFill="1" applyAlignment="1"/>
    <xf numFmtId="3" fontId="3" fillId="3" borderId="0" xfId="0" applyNumberFormat="1" applyFont="1" applyFill="1" applyBorder="1"/>
    <xf numFmtId="3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/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/>
    <xf numFmtId="3" fontId="2" fillId="3" borderId="0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164" fontId="2" fillId="3" borderId="0" xfId="0" applyNumberFormat="1" applyFont="1" applyFill="1" applyBorder="1" applyAlignment="1">
      <alignment horizontal="right" vertical="center"/>
    </xf>
    <xf numFmtId="1" fontId="3" fillId="4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/>
    <xf numFmtId="0" fontId="6" fillId="2" borderId="2" xfId="0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left" vertical="center"/>
    </xf>
    <xf numFmtId="0" fontId="0" fillId="3" borderId="0" xfId="0" applyFill="1"/>
    <xf numFmtId="0" fontId="2" fillId="5" borderId="1" xfId="0" applyFont="1" applyFill="1" applyBorder="1" applyAlignment="1">
      <alignment horizontal="left" vertical="top" wrapText="1"/>
    </xf>
    <xf numFmtId="0" fontId="2" fillId="3" borderId="1" xfId="0" applyNumberFormat="1" applyFont="1" applyFill="1" applyBorder="1" applyAlignment="1">
      <alignment horizontal="left" vertical="top" wrapText="1"/>
    </xf>
    <xf numFmtId="165" fontId="2" fillId="3" borderId="0" xfId="1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3" borderId="0" xfId="1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/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7" fillId="3" borderId="0" xfId="0" applyFont="1" applyFill="1" applyBorder="1"/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right"/>
    </xf>
    <xf numFmtId="164" fontId="2" fillId="4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/>
    <xf numFmtId="0" fontId="6" fillId="3" borderId="0" xfId="0" applyFont="1" applyFill="1" applyAlignment="1"/>
    <xf numFmtId="164" fontId="3" fillId="4" borderId="1" xfId="0" applyNumberFormat="1" applyFont="1" applyFill="1" applyBorder="1" applyAlignment="1">
      <alignment horizontal="right" vertical="center" wrapText="1"/>
    </xf>
    <xf numFmtId="166" fontId="2" fillId="3" borderId="0" xfId="0" applyNumberFormat="1" applyFont="1" applyFill="1" applyAlignment="1">
      <alignment horizontal="center" vertical="center"/>
    </xf>
    <xf numFmtId="166" fontId="2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165" fontId="2" fillId="4" borderId="1" xfId="1" applyNumberFormat="1" applyFont="1" applyFill="1" applyBorder="1" applyAlignment="1">
      <alignment horizontal="center" vertical="center" wrapText="1"/>
    </xf>
    <xf numFmtId="3" fontId="12" fillId="3" borderId="0" xfId="10" applyNumberFormat="1" applyFont="1" applyFill="1" applyBorder="1" applyAlignment="1">
      <alignment horizontal="right" vertical="center"/>
    </xf>
  </cellXfs>
  <cellStyles count="1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Normal 18 3 2" xfId="10"/>
    <cellStyle name="Porcentaje" xfId="1" builtinId="5"/>
  </cellStyles>
  <dxfs count="0"/>
  <tableStyles count="0" defaultTableStyle="TableStyleMedium9" defaultPivotStyle="PivotStyleLight16"/>
  <colors>
    <mruColors>
      <color rgb="FF4F81BD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453232</xdr:colOff>
      <xdr:row>5</xdr:row>
      <xdr:rowOff>50006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8575"/>
          <a:ext cx="1129507" cy="10406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47625</xdr:rowOff>
    </xdr:from>
    <xdr:to>
      <xdr:col>1</xdr:col>
      <xdr:colOff>224631</xdr:colOff>
      <xdr:row>5</xdr:row>
      <xdr:rowOff>135731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47625"/>
          <a:ext cx="1129507" cy="10167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71437</xdr:rowOff>
    </xdr:from>
    <xdr:to>
      <xdr:col>0</xdr:col>
      <xdr:colOff>1205707</xdr:colOff>
      <xdr:row>5</xdr:row>
      <xdr:rowOff>157162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1437"/>
          <a:ext cx="1129507" cy="1038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1205707</xdr:colOff>
      <xdr:row>5</xdr:row>
      <xdr:rowOff>145256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1129507" cy="10406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1"/>
  <sheetViews>
    <sheetView topLeftCell="A4" zoomScale="80" zoomScaleNormal="80" workbookViewId="0">
      <selection activeCell="B10" sqref="B10"/>
    </sheetView>
  </sheetViews>
  <sheetFormatPr baseColWidth="10" defaultColWidth="11.42578125" defaultRowHeight="16.5" x14ac:dyDescent="0.3"/>
  <cols>
    <col min="1" max="1" width="4.28515625" style="53" customWidth="1"/>
    <col min="2" max="2" width="6.7109375" style="13" customWidth="1"/>
    <col min="3" max="3" width="23.28515625" style="13" customWidth="1"/>
    <col min="4" max="4" width="151.85546875" style="13" customWidth="1"/>
    <col min="5" max="63" width="10.85546875" style="13"/>
  </cols>
  <sheetData>
    <row r="1" spans="2:12" ht="12" customHeight="1" x14ac:dyDescent="0.3">
      <c r="C1" s="1"/>
      <c r="D1" s="24"/>
      <c r="E1" s="24"/>
      <c r="G1" s="24"/>
      <c r="H1" s="24"/>
      <c r="I1" s="24"/>
      <c r="J1" s="24"/>
      <c r="K1" s="27"/>
      <c r="L1" s="27"/>
    </row>
    <row r="2" spans="2:12" x14ac:dyDescent="0.3">
      <c r="C2" s="1"/>
      <c r="D2" s="80" t="s">
        <v>138</v>
      </c>
      <c r="E2" s="25"/>
      <c r="G2" s="25"/>
      <c r="H2" s="25"/>
      <c r="I2" s="25"/>
      <c r="J2" s="25"/>
      <c r="K2" s="28"/>
      <c r="L2" s="28"/>
    </row>
    <row r="3" spans="2:12" ht="18.75" x14ac:dyDescent="0.3">
      <c r="C3" s="1"/>
      <c r="D3" s="82" t="s">
        <v>95</v>
      </c>
      <c r="E3" s="26"/>
      <c r="G3" s="26"/>
      <c r="H3" s="26"/>
      <c r="I3" s="26"/>
      <c r="J3" s="26"/>
      <c r="K3" s="29"/>
      <c r="L3" s="29"/>
    </row>
    <row r="4" spans="2:12" x14ac:dyDescent="0.3">
      <c r="B4" s="1"/>
      <c r="C4" s="26"/>
      <c r="D4" s="81" t="s">
        <v>139</v>
      </c>
      <c r="E4" s="26"/>
      <c r="F4" s="26"/>
      <c r="G4" s="26"/>
      <c r="H4" s="26"/>
      <c r="I4" s="26"/>
      <c r="J4" s="26"/>
      <c r="K4" s="29"/>
      <c r="L4" s="29"/>
    </row>
    <row r="5" spans="2:12" x14ac:dyDescent="0.3">
      <c r="B5" s="1"/>
      <c r="C5" s="24"/>
      <c r="D5" s="24"/>
      <c r="E5" s="24"/>
      <c r="F5" s="24"/>
      <c r="G5" s="24"/>
      <c r="H5" s="24"/>
      <c r="I5" s="24"/>
      <c r="J5" s="24"/>
      <c r="K5" s="27"/>
      <c r="L5" s="27"/>
    </row>
    <row r="6" spans="2:12" x14ac:dyDescent="0.3">
      <c r="B6" s="1"/>
      <c r="C6" s="27"/>
      <c r="D6" s="11"/>
      <c r="E6" s="11"/>
      <c r="F6" s="27"/>
      <c r="G6" s="27"/>
      <c r="H6" s="27"/>
      <c r="I6" s="27"/>
      <c r="J6" s="27"/>
      <c r="K6" s="27"/>
      <c r="L6" s="27"/>
    </row>
    <row r="7" spans="2:12" x14ac:dyDescent="0.3">
      <c r="B7" s="1"/>
      <c r="C7" s="27"/>
      <c r="D7" s="11"/>
      <c r="E7" s="11"/>
      <c r="F7" s="27"/>
      <c r="G7" s="27"/>
      <c r="H7" s="27"/>
      <c r="I7" s="27"/>
      <c r="J7" s="27"/>
      <c r="K7" s="27"/>
      <c r="L7" s="27"/>
    </row>
    <row r="8" spans="2:12" x14ac:dyDescent="0.3">
      <c r="B8" s="4" t="s">
        <v>0</v>
      </c>
      <c r="C8" s="27"/>
      <c r="D8" s="11"/>
      <c r="E8" s="11"/>
      <c r="F8" s="27"/>
      <c r="G8" s="27"/>
      <c r="H8" s="27"/>
      <c r="I8" s="27"/>
      <c r="J8" s="27"/>
      <c r="K8" s="27"/>
      <c r="L8" s="27"/>
    </row>
    <row r="9" spans="2:12" x14ac:dyDescent="0.3">
      <c r="B9" s="4" t="s">
        <v>140</v>
      </c>
      <c r="C9" s="27"/>
      <c r="D9" s="11"/>
      <c r="E9" s="11"/>
      <c r="F9" s="27"/>
      <c r="G9" s="27"/>
      <c r="H9" s="27"/>
      <c r="I9" s="27"/>
      <c r="J9" s="27"/>
      <c r="K9" s="27"/>
      <c r="L9" s="27"/>
    </row>
    <row r="10" spans="2:12" x14ac:dyDescent="0.3">
      <c r="B10" s="4" t="s">
        <v>1</v>
      </c>
      <c r="C10" s="27"/>
      <c r="D10" s="11"/>
      <c r="E10" s="11"/>
      <c r="F10" s="27"/>
      <c r="G10" s="27"/>
      <c r="H10" s="27"/>
      <c r="I10" s="27"/>
      <c r="J10" s="27"/>
      <c r="K10" s="27"/>
      <c r="L10" s="27"/>
    </row>
    <row r="11" spans="2:12" x14ac:dyDescent="0.3">
      <c r="B11" s="4"/>
      <c r="C11" s="27"/>
      <c r="D11" s="11"/>
      <c r="E11" s="11"/>
      <c r="F11" s="27"/>
      <c r="G11" s="27"/>
      <c r="H11" s="27"/>
      <c r="I11" s="27"/>
      <c r="J11" s="27"/>
      <c r="K11" s="27"/>
      <c r="L11" s="27"/>
    </row>
    <row r="13" spans="2:12" x14ac:dyDescent="0.3">
      <c r="B13" s="71" t="s">
        <v>43</v>
      </c>
      <c r="C13" s="54"/>
      <c r="D13" s="54"/>
    </row>
    <row r="14" spans="2:12" x14ac:dyDescent="0.3">
      <c r="B14" s="53"/>
      <c r="C14" s="53"/>
      <c r="D14" s="53"/>
    </row>
    <row r="15" spans="2:12" x14ac:dyDescent="0.3">
      <c r="B15" s="16" t="s">
        <v>51</v>
      </c>
      <c r="C15" s="4"/>
      <c r="D15" s="4"/>
    </row>
    <row r="16" spans="2:12" ht="42.75" customHeight="1" x14ac:dyDescent="0.3">
      <c r="B16" s="70" t="s">
        <v>44</v>
      </c>
      <c r="C16" s="70" t="s">
        <v>6</v>
      </c>
      <c r="D16" s="75" t="s">
        <v>39</v>
      </c>
    </row>
    <row r="17" spans="1:5" ht="42.75" customHeight="1" x14ac:dyDescent="0.3">
      <c r="B17" s="70" t="s">
        <v>45</v>
      </c>
      <c r="C17" s="70" t="s">
        <v>12</v>
      </c>
      <c r="D17" s="75" t="s">
        <v>40</v>
      </c>
    </row>
    <row r="18" spans="1:5" ht="42.75" customHeight="1" x14ac:dyDescent="0.3">
      <c r="B18" s="70" t="s">
        <v>46</v>
      </c>
      <c r="C18" s="70" t="s">
        <v>7</v>
      </c>
      <c r="D18" s="75" t="s">
        <v>115</v>
      </c>
    </row>
    <row r="19" spans="1:5" ht="42.75" customHeight="1" x14ac:dyDescent="0.3">
      <c r="B19" s="70" t="s">
        <v>47</v>
      </c>
      <c r="C19" s="70" t="s">
        <v>8</v>
      </c>
      <c r="D19" s="75" t="s">
        <v>116</v>
      </c>
    </row>
    <row r="20" spans="1:5" ht="42.75" customHeight="1" x14ac:dyDescent="0.3">
      <c r="B20" s="70" t="s">
        <v>48</v>
      </c>
      <c r="C20" s="70" t="s">
        <v>9</v>
      </c>
      <c r="D20" s="75" t="s">
        <v>38</v>
      </c>
    </row>
    <row r="21" spans="1:5" ht="42.75" customHeight="1" x14ac:dyDescent="0.3">
      <c r="B21" s="70" t="s">
        <v>49</v>
      </c>
      <c r="C21" s="70" t="s">
        <v>10</v>
      </c>
      <c r="D21" s="75" t="s">
        <v>41</v>
      </c>
    </row>
    <row r="22" spans="1:5" ht="42.75" customHeight="1" x14ac:dyDescent="0.3">
      <c r="B22" s="70" t="s">
        <v>50</v>
      </c>
      <c r="C22" s="70" t="s">
        <v>11</v>
      </c>
      <c r="D22" s="75" t="s">
        <v>42</v>
      </c>
    </row>
    <row r="23" spans="1:5" ht="42.75" customHeight="1" x14ac:dyDescent="0.3">
      <c r="B23" s="72"/>
      <c r="C23" s="72"/>
      <c r="D23" s="73"/>
      <c r="E23" s="74"/>
    </row>
    <row r="24" spans="1:5" x14ac:dyDescent="0.3">
      <c r="B24" s="16" t="s">
        <v>92</v>
      </c>
      <c r="C24" s="4"/>
      <c r="D24" s="4"/>
    </row>
    <row r="25" spans="1:5" ht="42.75" customHeight="1" x14ac:dyDescent="0.3">
      <c r="B25" s="70" t="s">
        <v>93</v>
      </c>
      <c r="C25" s="70" t="s">
        <v>4</v>
      </c>
      <c r="D25" s="55" t="s">
        <v>117</v>
      </c>
    </row>
    <row r="26" spans="1:5" ht="42.75" customHeight="1" x14ac:dyDescent="0.3">
      <c r="B26" s="70" t="s">
        <v>94</v>
      </c>
      <c r="C26" s="70" t="s">
        <v>5</v>
      </c>
      <c r="D26" s="75" t="s">
        <v>118</v>
      </c>
    </row>
    <row r="28" spans="1:5" s="71" customFormat="1" ht="15" x14ac:dyDescent="0.25">
      <c r="A28" s="53"/>
      <c r="B28" s="71" t="s">
        <v>119</v>
      </c>
    </row>
    <row r="30" spans="1:5" ht="15.95" customHeight="1" x14ac:dyDescent="0.3">
      <c r="B30" s="72"/>
      <c r="C30" s="76" t="s">
        <v>64</v>
      </c>
      <c r="D30" s="77" t="s">
        <v>71</v>
      </c>
    </row>
    <row r="31" spans="1:5" ht="15.95" customHeight="1" x14ac:dyDescent="0.3">
      <c r="B31" s="72"/>
      <c r="C31" s="76" t="s">
        <v>63</v>
      </c>
      <c r="D31" s="77" t="s">
        <v>70</v>
      </c>
    </row>
    <row r="32" spans="1:5" ht="15.95" customHeight="1" x14ac:dyDescent="0.3">
      <c r="B32" s="72"/>
      <c r="C32" s="76" t="s">
        <v>65</v>
      </c>
      <c r="D32" s="77" t="s">
        <v>72</v>
      </c>
    </row>
    <row r="33" spans="2:4" ht="15.95" customHeight="1" x14ac:dyDescent="0.3">
      <c r="B33" s="72"/>
      <c r="C33" s="76" t="s">
        <v>66</v>
      </c>
      <c r="D33" s="77" t="s">
        <v>73</v>
      </c>
    </row>
    <row r="34" spans="2:4" ht="15.95" customHeight="1" x14ac:dyDescent="0.3">
      <c r="B34" s="72"/>
      <c r="C34" s="76" t="s">
        <v>67</v>
      </c>
      <c r="D34" s="77" t="s">
        <v>74</v>
      </c>
    </row>
    <row r="35" spans="2:4" ht="15.95" customHeight="1" x14ac:dyDescent="0.3">
      <c r="B35" s="72"/>
      <c r="C35" s="76" t="s">
        <v>68</v>
      </c>
      <c r="D35" s="77" t="s">
        <v>75</v>
      </c>
    </row>
    <row r="36" spans="2:4" ht="15.95" customHeight="1" x14ac:dyDescent="0.3">
      <c r="B36" s="72"/>
      <c r="C36" s="76" t="s">
        <v>69</v>
      </c>
      <c r="D36" s="77" t="s">
        <v>76</v>
      </c>
    </row>
    <row r="38" spans="2:4" x14ac:dyDescent="0.3">
      <c r="B38" s="71" t="s">
        <v>120</v>
      </c>
      <c r="C38" s="54"/>
      <c r="D38" s="54"/>
    </row>
    <row r="39" spans="2:4" x14ac:dyDescent="0.3">
      <c r="B39" s="53"/>
      <c r="C39" s="53"/>
      <c r="D39" s="53"/>
    </row>
    <row r="40" spans="2:4" x14ac:dyDescent="0.3">
      <c r="B40" s="16" t="s">
        <v>121</v>
      </c>
      <c r="C40" s="4"/>
      <c r="D40" s="4"/>
    </row>
    <row r="41" spans="2:4" x14ac:dyDescent="0.3">
      <c r="B41" s="70" t="s">
        <v>122</v>
      </c>
      <c r="C41" s="70" t="s">
        <v>52</v>
      </c>
      <c r="D41" s="75" t="s">
        <v>57</v>
      </c>
    </row>
    <row r="42" spans="2:4" ht="27" x14ac:dyDescent="0.3">
      <c r="B42" s="70" t="s">
        <v>123</v>
      </c>
      <c r="C42" s="70" t="s">
        <v>53</v>
      </c>
      <c r="D42" s="75" t="s">
        <v>58</v>
      </c>
    </row>
    <row r="43" spans="2:4" x14ac:dyDescent="0.3">
      <c r="B43" s="70" t="s">
        <v>124</v>
      </c>
      <c r="C43" s="70" t="s">
        <v>54</v>
      </c>
      <c r="D43" s="75" t="s">
        <v>59</v>
      </c>
    </row>
    <row r="44" spans="2:4" ht="27" x14ac:dyDescent="0.3">
      <c r="B44" s="70" t="s">
        <v>125</v>
      </c>
      <c r="C44" s="70" t="s">
        <v>55</v>
      </c>
      <c r="D44" s="75" t="s">
        <v>60</v>
      </c>
    </row>
    <row r="45" spans="2:4" ht="40.5" x14ac:dyDescent="0.3">
      <c r="B45" s="70" t="s">
        <v>126</v>
      </c>
      <c r="C45" s="70" t="s">
        <v>56</v>
      </c>
      <c r="D45" s="75" t="s">
        <v>61</v>
      </c>
    </row>
    <row r="46" spans="2:4" ht="17.25" customHeight="1" x14ac:dyDescent="0.3"/>
    <row r="48" spans="2:4" x14ac:dyDescent="0.3">
      <c r="B48" s="16" t="s">
        <v>127</v>
      </c>
      <c r="C48" s="4"/>
      <c r="D48" s="4"/>
    </row>
    <row r="49" spans="2:4" ht="64.5" customHeight="1" x14ac:dyDescent="0.3">
      <c r="B49" s="70" t="s">
        <v>128</v>
      </c>
      <c r="C49" s="70" t="s">
        <v>62</v>
      </c>
      <c r="D49" s="75" t="s">
        <v>132</v>
      </c>
    </row>
    <row r="52" spans="2:4" x14ac:dyDescent="0.3">
      <c r="B52" s="16" t="s">
        <v>129</v>
      </c>
      <c r="C52" s="4"/>
      <c r="D52" s="4"/>
    </row>
    <row r="53" spans="2:4" ht="64.5" customHeight="1" x14ac:dyDescent="0.3">
      <c r="B53" s="70" t="s">
        <v>130</v>
      </c>
      <c r="C53" s="70" t="s">
        <v>103</v>
      </c>
      <c r="D53" s="75" t="s">
        <v>131</v>
      </c>
    </row>
    <row r="56" spans="2:4" x14ac:dyDescent="0.3">
      <c r="B56" s="71" t="s">
        <v>77</v>
      </c>
      <c r="C56" s="71"/>
      <c r="D56" s="71"/>
    </row>
    <row r="58" spans="2:4" x14ac:dyDescent="0.3">
      <c r="B58" s="72"/>
      <c r="C58" s="78" t="s">
        <v>78</v>
      </c>
      <c r="D58" s="13" t="s">
        <v>79</v>
      </c>
    </row>
    <row r="59" spans="2:4" x14ac:dyDescent="0.3">
      <c r="B59" s="72"/>
      <c r="C59" s="87" t="s">
        <v>111</v>
      </c>
      <c r="D59" s="13" t="s">
        <v>112</v>
      </c>
    </row>
    <row r="60" spans="2:4" x14ac:dyDescent="0.3">
      <c r="C60" s="78" t="s">
        <v>111</v>
      </c>
      <c r="D60" s="13" t="s">
        <v>113</v>
      </c>
    </row>
    <row r="61" spans="2:4" x14ac:dyDescent="0.3">
      <c r="C61" s="78" t="s">
        <v>80</v>
      </c>
      <c r="D61" s="13" t="s">
        <v>81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105"/>
  <sheetViews>
    <sheetView topLeftCell="O75" zoomScale="80" zoomScaleNormal="80" zoomScalePageLayoutView="70" workbookViewId="0">
      <selection activeCell="W24" sqref="W24"/>
    </sheetView>
  </sheetViews>
  <sheetFormatPr baseColWidth="10" defaultColWidth="10.85546875" defaultRowHeight="13.5" x14ac:dyDescent="0.25"/>
  <cols>
    <col min="1" max="1" width="14.5703125" style="1" customWidth="1"/>
    <col min="2" max="2" width="16.7109375" style="27" customWidth="1"/>
    <col min="3" max="3" width="28.7109375" style="11" customWidth="1"/>
    <col min="4" max="4" width="11.7109375" style="11" customWidth="1"/>
    <col min="5" max="15" width="11.7109375" style="27" customWidth="1"/>
    <col min="16" max="20" width="11.7109375" style="31" customWidth="1"/>
    <col min="21" max="21" width="20.42578125" style="27" customWidth="1"/>
    <col min="22" max="22" width="15.7109375" style="27" customWidth="1"/>
    <col min="23" max="40" width="15.7109375" style="1" customWidth="1"/>
    <col min="41" max="16384" width="10.85546875" style="1"/>
  </cols>
  <sheetData>
    <row r="1" spans="1:22" x14ac:dyDescent="0.25">
      <c r="B1" s="24"/>
      <c r="C1" s="24"/>
      <c r="D1" s="24"/>
      <c r="E1" s="24"/>
      <c r="F1" s="24"/>
      <c r="G1" s="24"/>
      <c r="H1" s="24"/>
      <c r="I1" s="24"/>
    </row>
    <row r="2" spans="1:22" ht="16.5" x14ac:dyDescent="0.25">
      <c r="B2" s="80" t="s">
        <v>138</v>
      </c>
      <c r="C2" s="25"/>
      <c r="D2" s="25"/>
      <c r="E2" s="25"/>
      <c r="F2" s="25"/>
      <c r="G2" s="25"/>
      <c r="H2" s="25"/>
      <c r="I2" s="25"/>
      <c r="J2" s="28"/>
      <c r="K2" s="28"/>
      <c r="L2" s="28"/>
      <c r="M2" s="28"/>
      <c r="N2" s="28"/>
    </row>
    <row r="3" spans="1:22" ht="18" x14ac:dyDescent="0.25">
      <c r="B3" s="82" t="s">
        <v>83</v>
      </c>
      <c r="C3" s="26"/>
      <c r="D3" s="26"/>
      <c r="E3" s="26"/>
      <c r="F3" s="26"/>
      <c r="G3" s="26"/>
      <c r="H3" s="26"/>
      <c r="I3" s="26"/>
      <c r="J3" s="29"/>
      <c r="K3" s="29"/>
      <c r="L3" s="29"/>
      <c r="M3" s="29"/>
      <c r="N3" s="29"/>
    </row>
    <row r="4" spans="1:22" x14ac:dyDescent="0.25">
      <c r="B4" s="81" t="s">
        <v>139</v>
      </c>
      <c r="C4" s="26"/>
      <c r="D4" s="26"/>
      <c r="E4" s="26"/>
      <c r="F4" s="26"/>
      <c r="G4" s="26"/>
      <c r="H4" s="26"/>
      <c r="I4" s="26"/>
      <c r="J4" s="29"/>
      <c r="K4" s="29"/>
      <c r="L4" s="29"/>
      <c r="M4" s="29"/>
      <c r="N4" s="29"/>
    </row>
    <row r="5" spans="1:22" x14ac:dyDescent="0.25">
      <c r="B5" s="24"/>
      <c r="C5" s="24"/>
      <c r="D5" s="24"/>
      <c r="E5" s="24"/>
      <c r="F5" s="24"/>
      <c r="G5" s="24"/>
      <c r="H5" s="24"/>
      <c r="I5" s="24"/>
    </row>
    <row r="8" spans="1:22" s="4" customFormat="1" x14ac:dyDescent="0.25">
      <c r="A8" s="4" t="s">
        <v>0</v>
      </c>
      <c r="B8" s="27"/>
      <c r="C8" s="11"/>
      <c r="D8" s="11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1"/>
      <c r="Q8" s="31"/>
      <c r="R8" s="31"/>
      <c r="S8" s="31"/>
      <c r="T8" s="31"/>
      <c r="U8" s="27"/>
      <c r="V8" s="27"/>
    </row>
    <row r="9" spans="1:22" s="4" customFormat="1" x14ac:dyDescent="0.25">
      <c r="A9" s="4" t="s">
        <v>137</v>
      </c>
      <c r="B9" s="27"/>
      <c r="C9" s="11"/>
      <c r="D9" s="11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1"/>
      <c r="Q9" s="31"/>
      <c r="R9" s="31"/>
      <c r="S9" s="31"/>
      <c r="T9" s="31"/>
      <c r="U9" s="27"/>
      <c r="V9" s="27"/>
    </row>
    <row r="10" spans="1:22" s="4" customFormat="1" x14ac:dyDescent="0.25">
      <c r="A10" s="4" t="s">
        <v>1</v>
      </c>
      <c r="B10" s="27"/>
      <c r="C10" s="11"/>
      <c r="D10" s="11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1"/>
      <c r="Q10" s="31"/>
      <c r="R10" s="31"/>
      <c r="S10" s="31"/>
      <c r="T10" s="31"/>
      <c r="U10" s="27"/>
      <c r="V10" s="27"/>
    </row>
    <row r="11" spans="1:22" s="4" customFormat="1" x14ac:dyDescent="0.25">
      <c r="B11" s="27"/>
      <c r="C11" s="11"/>
      <c r="D11" s="11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1"/>
      <c r="Q11" s="31"/>
      <c r="R11" s="31"/>
      <c r="S11" s="31"/>
      <c r="T11" s="31"/>
      <c r="U11" s="27"/>
      <c r="V11" s="27"/>
    </row>
    <row r="12" spans="1:22" s="4" customFormat="1" x14ac:dyDescent="0.25">
      <c r="B12" s="27"/>
      <c r="C12" s="11"/>
      <c r="D12" s="11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1"/>
      <c r="Q12" s="31"/>
      <c r="R12" s="31"/>
      <c r="S12" s="31"/>
      <c r="T12" s="31"/>
      <c r="U12" s="27"/>
      <c r="V12" s="27"/>
    </row>
    <row r="13" spans="1:22" s="4" customFormat="1" x14ac:dyDescent="0.25">
      <c r="B13" s="27"/>
      <c r="C13" s="11"/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27"/>
      <c r="V13" s="27"/>
    </row>
    <row r="14" spans="1:22" s="4" customFormat="1" ht="15" x14ac:dyDescent="0.25">
      <c r="A14" s="83" t="s">
        <v>24</v>
      </c>
      <c r="B14" s="27"/>
      <c r="C14" s="32"/>
      <c r="D14" s="27"/>
      <c r="E14" s="11"/>
      <c r="F14" s="11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s="4" customFormat="1" ht="15" x14ac:dyDescent="0.25">
      <c r="A15" s="48" t="s">
        <v>33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27"/>
    </row>
    <row r="16" spans="1:22" s="4" customFormat="1" ht="27" customHeight="1" x14ac:dyDescent="0.25">
      <c r="A16" s="40"/>
      <c r="B16" s="40" t="s">
        <v>3</v>
      </c>
      <c r="C16" s="40" t="s">
        <v>13</v>
      </c>
      <c r="D16" s="47">
        <v>2001</v>
      </c>
      <c r="E16" s="47">
        <v>2002</v>
      </c>
      <c r="F16" s="47">
        <v>2003</v>
      </c>
      <c r="G16" s="47">
        <v>2004</v>
      </c>
      <c r="H16" s="47">
        <v>2005</v>
      </c>
      <c r="I16" s="47">
        <v>2006</v>
      </c>
      <c r="J16" s="47">
        <v>2007</v>
      </c>
      <c r="K16" s="47">
        <v>2008</v>
      </c>
      <c r="L16" s="47">
        <v>2009</v>
      </c>
      <c r="M16" s="47">
        <v>2010</v>
      </c>
      <c r="N16" s="47">
        <v>2011</v>
      </c>
      <c r="O16" s="47">
        <v>2012</v>
      </c>
      <c r="P16" s="47">
        <v>2013</v>
      </c>
      <c r="Q16" s="47">
        <v>2014</v>
      </c>
      <c r="R16" s="47">
        <v>2015</v>
      </c>
      <c r="S16" s="47">
        <v>2016</v>
      </c>
      <c r="T16" s="47">
        <v>2017</v>
      </c>
      <c r="U16" s="40" t="s">
        <v>136</v>
      </c>
      <c r="V16" s="27"/>
    </row>
    <row r="17" spans="1:36" s="4" customFormat="1" x14ac:dyDescent="0.25">
      <c r="A17" s="42"/>
      <c r="B17" s="43" t="s">
        <v>4</v>
      </c>
      <c r="C17" s="44" t="s">
        <v>18</v>
      </c>
      <c r="D17" s="45">
        <v>38962.018490835413</v>
      </c>
      <c r="E17" s="45">
        <v>38251.088452873788</v>
      </c>
      <c r="F17" s="45">
        <v>40742.455980579027</v>
      </c>
      <c r="G17" s="45">
        <v>42031.454983781354</v>
      </c>
      <c r="H17" s="45">
        <v>42468.048418617691</v>
      </c>
      <c r="I17" s="45">
        <v>44346.311391950076</v>
      </c>
      <c r="J17" s="45">
        <v>52939.137268631341</v>
      </c>
      <c r="K17" s="45">
        <v>56993.002414817049</v>
      </c>
      <c r="L17" s="45">
        <v>64401.668642623314</v>
      </c>
      <c r="M17" s="45">
        <v>60636.624287439852</v>
      </c>
      <c r="N17" s="45">
        <v>65732.244120210104</v>
      </c>
      <c r="O17" s="45">
        <v>74325.630269575617</v>
      </c>
      <c r="P17" s="45">
        <v>73750.785963682691</v>
      </c>
      <c r="Q17" s="45">
        <v>78454.255114877218</v>
      </c>
      <c r="R17" s="89">
        <v>80085.648248045691</v>
      </c>
      <c r="S17" s="89">
        <v>80273.685254345633</v>
      </c>
      <c r="T17" s="89">
        <v>81850.924990904197</v>
      </c>
      <c r="U17" s="56">
        <f>T17/D17-1</f>
        <v>1.1007875916427956</v>
      </c>
      <c r="V17" s="27"/>
    </row>
    <row r="18" spans="1:36" s="17" customFormat="1" x14ac:dyDescent="0.25">
      <c r="A18" s="42"/>
      <c r="B18" s="43" t="s">
        <v>5</v>
      </c>
      <c r="C18" s="44" t="s">
        <v>18</v>
      </c>
      <c r="D18" s="45">
        <v>47271.829192427234</v>
      </c>
      <c r="E18" s="45">
        <v>49454.052904294396</v>
      </c>
      <c r="F18" s="45">
        <v>53945.088014056957</v>
      </c>
      <c r="G18" s="45">
        <v>58082.065166024753</v>
      </c>
      <c r="H18" s="45">
        <v>58830.51697987919</v>
      </c>
      <c r="I18" s="45">
        <v>59744.386920221004</v>
      </c>
      <c r="J18" s="45">
        <v>63854.364211364424</v>
      </c>
      <c r="K18" s="45">
        <v>64653.276577064011</v>
      </c>
      <c r="L18" s="45">
        <v>68318.186030001802</v>
      </c>
      <c r="M18" s="45">
        <v>68946.573550024958</v>
      </c>
      <c r="N18" s="45">
        <v>71873.686757777163</v>
      </c>
      <c r="O18" s="45">
        <v>77678.045998682181</v>
      </c>
      <c r="P18" s="45">
        <v>81083.970474206115</v>
      </c>
      <c r="Q18" s="45">
        <v>83261.258842357798</v>
      </c>
      <c r="R18" s="89">
        <v>86713.667629018528</v>
      </c>
      <c r="S18" s="89">
        <v>88424.587152014836</v>
      </c>
      <c r="T18" s="89">
        <v>88066.11653190614</v>
      </c>
      <c r="U18" s="56">
        <f>T18/D18-1</f>
        <v>0.86297247295888413</v>
      </c>
      <c r="V18" s="27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17" customFormat="1" x14ac:dyDescent="0.25">
      <c r="A19" s="41"/>
      <c r="B19" s="40" t="s">
        <v>84</v>
      </c>
      <c r="C19" s="40" t="s">
        <v>18</v>
      </c>
      <c r="D19" s="41">
        <f t="shared" ref="D19:Q19" si="0">+SUM(D17:D18)</f>
        <v>86233.847683262647</v>
      </c>
      <c r="E19" s="41">
        <f t="shared" si="0"/>
        <v>87705.141357168177</v>
      </c>
      <c r="F19" s="41">
        <f t="shared" si="0"/>
        <v>94687.543994635984</v>
      </c>
      <c r="G19" s="41">
        <f t="shared" si="0"/>
        <v>100113.52014980611</v>
      </c>
      <c r="H19" s="41">
        <f t="shared" si="0"/>
        <v>101298.56539849688</v>
      </c>
      <c r="I19" s="41">
        <f t="shared" si="0"/>
        <v>104090.69831217108</v>
      </c>
      <c r="J19" s="41">
        <f t="shared" si="0"/>
        <v>116793.50147999576</v>
      </c>
      <c r="K19" s="41">
        <f t="shared" si="0"/>
        <v>121646.27899188106</v>
      </c>
      <c r="L19" s="41">
        <f t="shared" si="0"/>
        <v>132719.85467262511</v>
      </c>
      <c r="M19" s="41">
        <f t="shared" si="0"/>
        <v>129583.1978374648</v>
      </c>
      <c r="N19" s="41">
        <f t="shared" si="0"/>
        <v>137605.93087798727</v>
      </c>
      <c r="O19" s="41">
        <f t="shared" si="0"/>
        <v>152003.67626825778</v>
      </c>
      <c r="P19" s="41">
        <f t="shared" si="0"/>
        <v>154834.75643788881</v>
      </c>
      <c r="Q19" s="41">
        <f t="shared" si="0"/>
        <v>161715.51395723503</v>
      </c>
      <c r="R19" s="41">
        <f>+SUM(R17:R18)</f>
        <v>166799.31587706422</v>
      </c>
      <c r="S19" s="41">
        <f t="shared" ref="S19:T19" si="1">+SUM(S17:S18)</f>
        <v>168698.27240636048</v>
      </c>
      <c r="T19" s="41">
        <f t="shared" si="1"/>
        <v>169917.04152281035</v>
      </c>
      <c r="U19" s="57">
        <f>T19/D19-1</f>
        <v>0.97042166258099138</v>
      </c>
      <c r="V19" s="27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17" customFormat="1" x14ac:dyDescent="0.25">
      <c r="A20" s="18"/>
      <c r="B20" s="33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58"/>
      <c r="V20" s="27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17" customFormat="1" x14ac:dyDescent="0.25">
      <c r="A21" s="18"/>
      <c r="B21" s="33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58"/>
      <c r="V21" s="27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4" customFormat="1" ht="16.5" x14ac:dyDescent="0.25">
      <c r="A22" s="12" t="s">
        <v>25</v>
      </c>
      <c r="B22" s="34"/>
      <c r="C22" s="14"/>
      <c r="D22" s="1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  <c r="Q22" s="35"/>
      <c r="R22" s="35"/>
      <c r="S22" s="35"/>
      <c r="T22" s="35"/>
      <c r="U22" s="59"/>
      <c r="V22" s="27"/>
    </row>
    <row r="23" spans="1:36" ht="15" x14ac:dyDescent="0.25">
      <c r="A23" s="48" t="s">
        <v>19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60"/>
    </row>
    <row r="24" spans="1:36" s="4" customFormat="1" ht="27" customHeight="1" x14ac:dyDescent="0.25">
      <c r="A24" s="40" t="s">
        <v>2</v>
      </c>
      <c r="B24" s="40" t="s">
        <v>3</v>
      </c>
      <c r="C24" s="40" t="s">
        <v>13</v>
      </c>
      <c r="D24" s="47">
        <v>2001</v>
      </c>
      <c r="E24" s="47">
        <v>2002</v>
      </c>
      <c r="F24" s="47">
        <v>2003</v>
      </c>
      <c r="G24" s="47">
        <v>2004</v>
      </c>
      <c r="H24" s="47">
        <v>2005</v>
      </c>
      <c r="I24" s="47">
        <v>2006</v>
      </c>
      <c r="J24" s="47">
        <v>2007</v>
      </c>
      <c r="K24" s="47">
        <v>2008</v>
      </c>
      <c r="L24" s="47">
        <v>2009</v>
      </c>
      <c r="M24" s="47">
        <v>2010</v>
      </c>
      <c r="N24" s="47">
        <v>2011</v>
      </c>
      <c r="O24" s="47">
        <v>2012</v>
      </c>
      <c r="P24" s="47">
        <v>2013</v>
      </c>
      <c r="Q24" s="47">
        <v>2014</v>
      </c>
      <c r="R24" s="47">
        <v>2015</v>
      </c>
      <c r="S24" s="47">
        <v>2016</v>
      </c>
      <c r="T24" s="47">
        <v>2017</v>
      </c>
      <c r="U24" s="40" t="s">
        <v>136</v>
      </c>
      <c r="V24" s="27"/>
    </row>
    <row r="25" spans="1:36" s="4" customFormat="1" x14ac:dyDescent="0.25">
      <c r="A25" s="42" t="s">
        <v>6</v>
      </c>
      <c r="B25" s="43" t="s">
        <v>4</v>
      </c>
      <c r="C25" s="44" t="s">
        <v>18</v>
      </c>
      <c r="D25" s="45">
        <v>21664.306349240491</v>
      </c>
      <c r="E25" s="45">
        <v>22336.460489372501</v>
      </c>
      <c r="F25" s="46">
        <v>23188.666984874802</v>
      </c>
      <c r="G25" s="46">
        <v>25717.835920472651</v>
      </c>
      <c r="H25" s="46">
        <v>24821.227245675422</v>
      </c>
      <c r="I25" s="46">
        <v>26807.035186289413</v>
      </c>
      <c r="J25" s="46">
        <v>34698.606960894096</v>
      </c>
      <c r="K25" s="46">
        <v>39656.398123942563</v>
      </c>
      <c r="L25" s="46">
        <v>45857.34361812393</v>
      </c>
      <c r="M25" s="46">
        <v>42374.500854140642</v>
      </c>
      <c r="N25" s="46">
        <v>48776.630582096477</v>
      </c>
      <c r="O25" s="46">
        <v>51558.545446719203</v>
      </c>
      <c r="P25" s="46">
        <v>56297.796772774229</v>
      </c>
      <c r="Q25" s="46">
        <v>59974.009125062228</v>
      </c>
      <c r="R25" s="46">
        <v>61457.557851879232</v>
      </c>
      <c r="S25" s="46">
        <v>62180.162422681882</v>
      </c>
      <c r="T25" s="46">
        <v>58931.461364745352</v>
      </c>
      <c r="U25" s="56">
        <f t="shared" ref="U25:U48" si="2">T25/D25-1</f>
        <v>1.7202099349380449</v>
      </c>
      <c r="V25" s="27"/>
    </row>
    <row r="26" spans="1:36" s="4" customFormat="1" x14ac:dyDescent="0.25">
      <c r="A26" s="42"/>
      <c r="B26" s="43" t="s">
        <v>5</v>
      </c>
      <c r="C26" s="44" t="s">
        <v>18</v>
      </c>
      <c r="D26" s="45">
        <v>2237.7550194338901</v>
      </c>
      <c r="E26" s="45">
        <v>2360.2636909814464</v>
      </c>
      <c r="F26" s="46">
        <v>2838.1254490146689</v>
      </c>
      <c r="G26" s="46">
        <v>3390.2891176469175</v>
      </c>
      <c r="H26" s="46">
        <v>3783.8301135371025</v>
      </c>
      <c r="I26" s="46">
        <v>3688.0921739884752</v>
      </c>
      <c r="J26" s="46">
        <v>4201.6524859716064</v>
      </c>
      <c r="K26" s="46">
        <v>4608.9361154018306</v>
      </c>
      <c r="L26" s="46">
        <v>4958.8480096893854</v>
      </c>
      <c r="M26" s="46">
        <v>4273.8210960126289</v>
      </c>
      <c r="N26" s="46">
        <v>4130.9166454682545</v>
      </c>
      <c r="O26" s="46">
        <v>4604.7736517954509</v>
      </c>
      <c r="P26" s="46">
        <v>4517.7318628135909</v>
      </c>
      <c r="Q26" s="46">
        <v>4935.8468525472908</v>
      </c>
      <c r="R26" s="46">
        <v>4965.5767298531291</v>
      </c>
      <c r="S26" s="46">
        <v>3898.3027686244945</v>
      </c>
      <c r="T26" s="46">
        <v>3298.2265974687261</v>
      </c>
      <c r="U26" s="56">
        <f t="shared" si="2"/>
        <v>0.47389976508827836</v>
      </c>
      <c r="V26" s="27"/>
    </row>
    <row r="27" spans="1:36" s="4" customFormat="1" x14ac:dyDescent="0.25">
      <c r="A27" s="67"/>
      <c r="B27" s="66" t="s">
        <v>35</v>
      </c>
      <c r="C27" s="66" t="s">
        <v>18</v>
      </c>
      <c r="D27" s="67">
        <v>23902.061368674382</v>
      </c>
      <c r="E27" s="67">
        <v>24696.724180353947</v>
      </c>
      <c r="F27" s="67">
        <v>26026.79243388947</v>
      </c>
      <c r="G27" s="67">
        <v>29108.125038119568</v>
      </c>
      <c r="H27" s="67">
        <v>28605.057359212526</v>
      </c>
      <c r="I27" s="67">
        <v>30495.127360277889</v>
      </c>
      <c r="J27" s="67">
        <v>38900.259446865704</v>
      </c>
      <c r="K27" s="67">
        <v>44265.334239344396</v>
      </c>
      <c r="L27" s="67">
        <v>50816.191627813314</v>
      </c>
      <c r="M27" s="67">
        <v>46648.321950153273</v>
      </c>
      <c r="N27" s="67">
        <v>52907.547227564733</v>
      </c>
      <c r="O27" s="67">
        <v>56163.31909851465</v>
      </c>
      <c r="P27" s="67">
        <v>60815.52863558782</v>
      </c>
      <c r="Q27" s="67">
        <v>64909.855977609521</v>
      </c>
      <c r="R27" s="67">
        <v>66423.13458173236</v>
      </c>
      <c r="S27" s="67">
        <v>66078.465191306372</v>
      </c>
      <c r="T27" s="67">
        <v>62229.687962214077</v>
      </c>
      <c r="U27" s="88">
        <f t="shared" si="2"/>
        <v>1.6035280807943706</v>
      </c>
      <c r="V27" s="27"/>
    </row>
    <row r="28" spans="1:36" s="4" customFormat="1" x14ac:dyDescent="0.25">
      <c r="A28" s="42" t="s">
        <v>12</v>
      </c>
      <c r="B28" s="43" t="s">
        <v>4</v>
      </c>
      <c r="C28" s="44" t="s">
        <v>18</v>
      </c>
      <c r="D28" s="45">
        <v>724.35027827954048</v>
      </c>
      <c r="E28" s="45">
        <v>755.70169426924656</v>
      </c>
      <c r="F28" s="46">
        <v>830.09553810230625</v>
      </c>
      <c r="G28" s="46">
        <v>865.0731128319527</v>
      </c>
      <c r="H28" s="46">
        <v>1120.8298118278476</v>
      </c>
      <c r="I28" s="46">
        <v>1357.2764581501644</v>
      </c>
      <c r="J28" s="46">
        <v>1381.4537063692296</v>
      </c>
      <c r="K28" s="46">
        <v>836.52854504295351</v>
      </c>
      <c r="L28" s="46">
        <v>1130.9432326114459</v>
      </c>
      <c r="M28" s="46">
        <v>702.77220302392993</v>
      </c>
      <c r="N28" s="46">
        <v>981.69263910087398</v>
      </c>
      <c r="O28" s="46">
        <v>663.31397805941447</v>
      </c>
      <c r="P28" s="46">
        <v>728.40339683746936</v>
      </c>
      <c r="Q28" s="46">
        <v>614.35663383400299</v>
      </c>
      <c r="R28" s="46">
        <v>1266.7681889396704</v>
      </c>
      <c r="S28" s="46">
        <v>1848.3901302030367</v>
      </c>
      <c r="T28" s="46">
        <v>1692.8875406394836</v>
      </c>
      <c r="U28" s="56">
        <f t="shared" si="2"/>
        <v>1.3371117419329082</v>
      </c>
      <c r="V28" s="27"/>
    </row>
    <row r="29" spans="1:36" s="4" customFormat="1" x14ac:dyDescent="0.25">
      <c r="A29" s="42"/>
      <c r="B29" s="43" t="s">
        <v>5</v>
      </c>
      <c r="C29" s="44" t="s">
        <v>18</v>
      </c>
      <c r="D29" s="45">
        <v>954.7617302326878</v>
      </c>
      <c r="E29" s="45">
        <v>944.76361311771018</v>
      </c>
      <c r="F29" s="46">
        <v>1025.295145628364</v>
      </c>
      <c r="G29" s="46">
        <v>1087.5312147020436</v>
      </c>
      <c r="H29" s="46">
        <v>1310.2808942253023</v>
      </c>
      <c r="I29" s="46">
        <v>1469.7987074992182</v>
      </c>
      <c r="J29" s="46">
        <v>1292.6943830931421</v>
      </c>
      <c r="K29" s="46">
        <v>1353.4264505927731</v>
      </c>
      <c r="L29" s="46">
        <v>1457.1327670202591</v>
      </c>
      <c r="M29" s="46">
        <v>1294.8308959027206</v>
      </c>
      <c r="N29" s="46">
        <v>1528.6070671909993</v>
      </c>
      <c r="O29" s="46">
        <v>1729.3250954873504</v>
      </c>
      <c r="P29" s="46">
        <v>1724.5654084992277</v>
      </c>
      <c r="Q29" s="46">
        <v>1814.0421127026016</v>
      </c>
      <c r="R29" s="46">
        <v>1586.4743366126966</v>
      </c>
      <c r="S29" s="46">
        <v>1551.9735546654326</v>
      </c>
      <c r="T29" s="46">
        <v>1751.0227011811442</v>
      </c>
      <c r="U29" s="56">
        <f t="shared" si="2"/>
        <v>0.83398919933080817</v>
      </c>
      <c r="V29" s="27"/>
    </row>
    <row r="30" spans="1:36" s="4" customFormat="1" x14ac:dyDescent="0.25">
      <c r="A30" s="67"/>
      <c r="B30" s="66" t="s">
        <v>35</v>
      </c>
      <c r="C30" s="66" t="s">
        <v>18</v>
      </c>
      <c r="D30" s="67">
        <v>1679.1120085122284</v>
      </c>
      <c r="E30" s="67">
        <v>1700.4653073869567</v>
      </c>
      <c r="F30" s="67">
        <v>1855.3906837306704</v>
      </c>
      <c r="G30" s="67">
        <v>1952.6043275339962</v>
      </c>
      <c r="H30" s="67">
        <v>2431.1107060531499</v>
      </c>
      <c r="I30" s="67">
        <v>2827.0751656493831</v>
      </c>
      <c r="J30" s="67">
        <v>2674.1480894623714</v>
      </c>
      <c r="K30" s="67">
        <v>2189.9549956357264</v>
      </c>
      <c r="L30" s="67">
        <v>2588.0759996317047</v>
      </c>
      <c r="M30" s="67">
        <v>1997.6030989266508</v>
      </c>
      <c r="N30" s="67">
        <v>2510.2997062918735</v>
      </c>
      <c r="O30" s="67">
        <v>2392.6390735467648</v>
      </c>
      <c r="P30" s="67">
        <v>2452.9688053366972</v>
      </c>
      <c r="Q30" s="67">
        <v>2428.3987465366044</v>
      </c>
      <c r="R30" s="67">
        <v>2853.2425255523667</v>
      </c>
      <c r="S30" s="67">
        <v>3400.3636848684691</v>
      </c>
      <c r="T30" s="67">
        <v>3443.9102418206276</v>
      </c>
      <c r="U30" s="88">
        <f t="shared" si="2"/>
        <v>1.0510306783358025</v>
      </c>
      <c r="V30" s="27"/>
    </row>
    <row r="31" spans="1:36" s="4" customFormat="1" x14ac:dyDescent="0.25">
      <c r="A31" s="42" t="s">
        <v>96</v>
      </c>
      <c r="B31" s="43" t="s">
        <v>4</v>
      </c>
      <c r="C31" s="44" t="s">
        <v>18</v>
      </c>
      <c r="D31" s="45">
        <v>22388.656627520031</v>
      </c>
      <c r="E31" s="45">
        <v>23092.162183641747</v>
      </c>
      <c r="F31" s="45">
        <v>24018.762522977107</v>
      </c>
      <c r="G31" s="45">
        <v>26582.909033304604</v>
      </c>
      <c r="H31" s="45">
        <v>25942.057057503269</v>
      </c>
      <c r="I31" s="45">
        <v>28164.311644439578</v>
      </c>
      <c r="J31" s="45">
        <v>36080.060667263329</v>
      </c>
      <c r="K31" s="45">
        <v>40492.926668985521</v>
      </c>
      <c r="L31" s="45">
        <v>46988.286850735378</v>
      </c>
      <c r="M31" s="45">
        <v>43077.27305716453</v>
      </c>
      <c r="N31" s="45">
        <v>49758.323221197352</v>
      </c>
      <c r="O31" s="45">
        <v>52221.859424778617</v>
      </c>
      <c r="P31" s="45">
        <v>57026.2001696117</v>
      </c>
      <c r="Q31" s="45">
        <v>60588.365758896231</v>
      </c>
      <c r="R31" s="45">
        <v>62724.326040818902</v>
      </c>
      <c r="S31" s="45">
        <v>64028.552552884918</v>
      </c>
      <c r="T31" s="45">
        <v>60624.348905384832</v>
      </c>
      <c r="U31" s="56">
        <f t="shared" si="2"/>
        <v>1.7078153867823258</v>
      </c>
      <c r="V31" s="27"/>
    </row>
    <row r="32" spans="1:36" s="4" customFormat="1" x14ac:dyDescent="0.25">
      <c r="A32" s="42"/>
      <c r="B32" s="43" t="s">
        <v>5</v>
      </c>
      <c r="C32" s="44" t="s">
        <v>18</v>
      </c>
      <c r="D32" s="45">
        <v>3192.5167496665781</v>
      </c>
      <c r="E32" s="45">
        <v>3305.0273040991565</v>
      </c>
      <c r="F32" s="45">
        <v>3863.4205946430329</v>
      </c>
      <c r="G32" s="45">
        <v>4477.8203323489615</v>
      </c>
      <c r="H32" s="45">
        <v>5094.1110077624053</v>
      </c>
      <c r="I32" s="45">
        <v>5157.8908814876941</v>
      </c>
      <c r="J32" s="45">
        <v>5494.3468690647487</v>
      </c>
      <c r="K32" s="45">
        <v>5962.3625659946038</v>
      </c>
      <c r="L32" s="45">
        <v>6415.9807767096445</v>
      </c>
      <c r="M32" s="45">
        <v>5568.6519919153498</v>
      </c>
      <c r="N32" s="45">
        <v>5659.5237126592529</v>
      </c>
      <c r="O32" s="45">
        <v>6334.098747282801</v>
      </c>
      <c r="P32" s="45">
        <v>6242.2972713128183</v>
      </c>
      <c r="Q32" s="45">
        <v>6749.8889652498929</v>
      </c>
      <c r="R32" s="45">
        <v>6552.0510664658259</v>
      </c>
      <c r="S32" s="45">
        <v>5450.2763232899269</v>
      </c>
      <c r="T32" s="45">
        <v>5049.2492986498701</v>
      </c>
      <c r="U32" s="56">
        <f t="shared" si="2"/>
        <v>0.58158897652681274</v>
      </c>
      <c r="V32" s="27"/>
    </row>
    <row r="33" spans="1:22" s="4" customFormat="1" x14ac:dyDescent="0.25">
      <c r="A33" s="67"/>
      <c r="B33" s="66" t="s">
        <v>35</v>
      </c>
      <c r="C33" s="66" t="s">
        <v>18</v>
      </c>
      <c r="D33" s="67">
        <v>25581.173377186609</v>
      </c>
      <c r="E33" s="67">
        <v>26397.189487740903</v>
      </c>
      <c r="F33" s="67">
        <v>27882.183117620141</v>
      </c>
      <c r="G33" s="67">
        <v>31060.729365653566</v>
      </c>
      <c r="H33" s="67">
        <v>31036.168065265676</v>
      </c>
      <c r="I33" s="67">
        <v>33322.20252592727</v>
      </c>
      <c r="J33" s="67">
        <v>41574.407536328079</v>
      </c>
      <c r="K33" s="67">
        <v>46455.289234980119</v>
      </c>
      <c r="L33" s="67">
        <v>53404.26762744502</v>
      </c>
      <c r="M33" s="67">
        <v>48645.925049079888</v>
      </c>
      <c r="N33" s="67">
        <v>55417.846933856599</v>
      </c>
      <c r="O33" s="67">
        <v>58555.958172061415</v>
      </c>
      <c r="P33" s="67">
        <v>63268.497440924519</v>
      </c>
      <c r="Q33" s="67">
        <v>67338.254724146129</v>
      </c>
      <c r="R33" s="67">
        <v>69276.37710728473</v>
      </c>
      <c r="S33" s="67">
        <v>69478.828876174841</v>
      </c>
      <c r="T33" s="67">
        <v>65673.598204034701</v>
      </c>
      <c r="U33" s="88">
        <f t="shared" si="2"/>
        <v>1.5672629333962713</v>
      </c>
      <c r="V33" s="27"/>
    </row>
    <row r="34" spans="1:22" s="4" customFormat="1" x14ac:dyDescent="0.25">
      <c r="A34" s="42" t="s">
        <v>7</v>
      </c>
      <c r="B34" s="43" t="s">
        <v>4</v>
      </c>
      <c r="C34" s="44" t="s">
        <v>18</v>
      </c>
      <c r="D34" s="45">
        <v>660.54836053334645</v>
      </c>
      <c r="E34" s="45">
        <v>573.86743055127204</v>
      </c>
      <c r="F34" s="46">
        <v>573.86743055127204</v>
      </c>
      <c r="G34" s="46">
        <v>674.85109012920043</v>
      </c>
      <c r="H34" s="46">
        <v>818.09217838861264</v>
      </c>
      <c r="I34" s="46">
        <v>690.54530677677894</v>
      </c>
      <c r="J34" s="46">
        <v>710.33976445290477</v>
      </c>
      <c r="K34" s="46">
        <v>793.24292873623381</v>
      </c>
      <c r="L34" s="46">
        <v>793.3544394302088</v>
      </c>
      <c r="M34" s="46">
        <v>698.38270952120399</v>
      </c>
      <c r="N34" s="46">
        <v>733.58953901279176</v>
      </c>
      <c r="O34" s="46">
        <v>657.55885355764497</v>
      </c>
      <c r="P34" s="46">
        <v>796.30270767774698</v>
      </c>
      <c r="Q34" s="46">
        <v>622.86202030341099</v>
      </c>
      <c r="R34" s="46">
        <v>841.11083776381065</v>
      </c>
      <c r="S34" s="46">
        <v>1116.474597042393</v>
      </c>
      <c r="T34" s="46">
        <v>1149.0306351750476</v>
      </c>
      <c r="U34" s="56">
        <f t="shared" si="2"/>
        <v>0.73951023699049978</v>
      </c>
      <c r="V34" s="27"/>
    </row>
    <row r="35" spans="1:22" s="4" customFormat="1" x14ac:dyDescent="0.25">
      <c r="A35" s="42"/>
      <c r="B35" s="43" t="s">
        <v>5</v>
      </c>
      <c r="C35" s="44" t="s">
        <v>18</v>
      </c>
      <c r="D35" s="45">
        <v>20140.808436690964</v>
      </c>
      <c r="E35" s="45">
        <v>20922.674123557706</v>
      </c>
      <c r="F35" s="46">
        <v>23574.935986272263</v>
      </c>
      <c r="G35" s="46">
        <v>26583.985758939347</v>
      </c>
      <c r="H35" s="46">
        <v>27450.35887165623</v>
      </c>
      <c r="I35" s="46">
        <v>27660.053730744654</v>
      </c>
      <c r="J35" s="46">
        <v>29607.650333871094</v>
      </c>
      <c r="K35" s="46">
        <v>27899.425725393277</v>
      </c>
      <c r="L35" s="46">
        <v>30112.523114569787</v>
      </c>
      <c r="M35" s="46">
        <v>30267.5494709827</v>
      </c>
      <c r="N35" s="46">
        <v>33946.459504882994</v>
      </c>
      <c r="O35" s="46">
        <v>38666.136023160812</v>
      </c>
      <c r="P35" s="46">
        <v>41433.817401725173</v>
      </c>
      <c r="Q35" s="46">
        <v>43684.770556162402</v>
      </c>
      <c r="R35" s="46">
        <v>45181.431899552445</v>
      </c>
      <c r="S35" s="46">
        <v>48499.626343898271</v>
      </c>
      <c r="T35" s="46">
        <v>49808.519734595844</v>
      </c>
      <c r="U35" s="56">
        <f t="shared" si="2"/>
        <v>1.4730149185004184</v>
      </c>
      <c r="V35" s="27"/>
    </row>
    <row r="36" spans="1:22" s="4" customFormat="1" x14ac:dyDescent="0.25">
      <c r="A36" s="67"/>
      <c r="B36" s="66" t="s">
        <v>35</v>
      </c>
      <c r="C36" s="66" t="s">
        <v>18</v>
      </c>
      <c r="D36" s="67">
        <v>20801.356797224311</v>
      </c>
      <c r="E36" s="67">
        <v>21496.541554108979</v>
      </c>
      <c r="F36" s="67">
        <v>24148.803416823535</v>
      </c>
      <c r="G36" s="67">
        <v>27258.836849068546</v>
      </c>
      <c r="H36" s="67">
        <v>28268.451050044845</v>
      </c>
      <c r="I36" s="67">
        <v>28350.599037521435</v>
      </c>
      <c r="J36" s="67">
        <v>30317.990098323997</v>
      </c>
      <c r="K36" s="67">
        <v>28692.668654129513</v>
      </c>
      <c r="L36" s="67">
        <v>30905.877553999995</v>
      </c>
      <c r="M36" s="67">
        <v>30965.932180503907</v>
      </c>
      <c r="N36" s="67">
        <v>34680.049043895786</v>
      </c>
      <c r="O36" s="67">
        <v>39323.694876718459</v>
      </c>
      <c r="P36" s="67">
        <v>42230.120109402917</v>
      </c>
      <c r="Q36" s="67">
        <v>44307.63257646581</v>
      </c>
      <c r="R36" s="67">
        <v>46022.542737316253</v>
      </c>
      <c r="S36" s="67">
        <v>49616.100940940662</v>
      </c>
      <c r="T36" s="67">
        <v>50957.550369770892</v>
      </c>
      <c r="U36" s="88">
        <f t="shared" si="2"/>
        <v>1.4497224323641502</v>
      </c>
      <c r="V36" s="27"/>
    </row>
    <row r="37" spans="1:22" s="4" customFormat="1" x14ac:dyDescent="0.25">
      <c r="A37" s="42" t="s">
        <v>9</v>
      </c>
      <c r="B37" s="43" t="s">
        <v>4</v>
      </c>
      <c r="C37" s="44" t="s">
        <v>18</v>
      </c>
      <c r="D37" s="45">
        <v>9187.3841461385309</v>
      </c>
      <c r="E37" s="45">
        <v>7588.9267472270667</v>
      </c>
      <c r="F37" s="46">
        <v>7760.5684814599181</v>
      </c>
      <c r="G37" s="46">
        <v>7132.2904594412303</v>
      </c>
      <c r="H37" s="46">
        <v>7736.3279698268352</v>
      </c>
      <c r="I37" s="46">
        <v>7557.9543676021549</v>
      </c>
      <c r="J37" s="46">
        <v>7518.5906113339979</v>
      </c>
      <c r="K37" s="46">
        <v>7079.0151977330834</v>
      </c>
      <c r="L37" s="46">
        <v>7122.1610573017479</v>
      </c>
      <c r="M37" s="46">
        <v>7299.2283186713703</v>
      </c>
      <c r="N37" s="46">
        <v>6540.3402616018684</v>
      </c>
      <c r="O37" s="46">
        <v>7401.8513431344809</v>
      </c>
      <c r="P37" s="46">
        <v>6545.57519265876</v>
      </c>
      <c r="Q37" s="46">
        <v>7410.5103234131466</v>
      </c>
      <c r="R37" s="46">
        <v>7310.2930589473826</v>
      </c>
      <c r="S37" s="46">
        <v>7286.0148245868031</v>
      </c>
      <c r="T37" s="46">
        <v>7303.8074043805973</v>
      </c>
      <c r="U37" s="56">
        <f t="shared" si="2"/>
        <v>-0.20501774082774182</v>
      </c>
    </row>
    <row r="38" spans="1:22" s="4" customFormat="1" x14ac:dyDescent="0.25">
      <c r="A38" s="42"/>
      <c r="B38" s="43" t="s">
        <v>5</v>
      </c>
      <c r="C38" s="44" t="s">
        <v>18</v>
      </c>
      <c r="D38" s="45">
        <v>5294.1408096362366</v>
      </c>
      <c r="E38" s="45">
        <v>5314.257797746217</v>
      </c>
      <c r="F38" s="46">
        <v>5784.1628684747639</v>
      </c>
      <c r="G38" s="46">
        <v>5821.7149140463152</v>
      </c>
      <c r="H38" s="46">
        <v>5876.5597466721292</v>
      </c>
      <c r="I38" s="46">
        <v>5915.4426874228657</v>
      </c>
      <c r="J38" s="46">
        <v>5886.3958659153814</v>
      </c>
      <c r="K38" s="46">
        <v>5424.8082886896518</v>
      </c>
      <c r="L38" s="46">
        <v>5376.5844297270314</v>
      </c>
      <c r="M38" s="46">
        <v>5835.2769216363904</v>
      </c>
      <c r="N38" s="46">
        <v>5348.1606019042911</v>
      </c>
      <c r="O38" s="46">
        <v>6426.5103049246891</v>
      </c>
      <c r="P38" s="46">
        <v>6492.9838985013539</v>
      </c>
      <c r="Q38" s="46">
        <v>6544.2653099384424</v>
      </c>
      <c r="R38" s="46">
        <v>5996.5486231158002</v>
      </c>
      <c r="S38" s="46">
        <v>6170.7267439589759</v>
      </c>
      <c r="T38" s="46">
        <v>5100.3502757553524</v>
      </c>
      <c r="U38" s="56">
        <f t="shared" si="2"/>
        <v>-3.6604718470682251E-2</v>
      </c>
    </row>
    <row r="39" spans="1:22" s="4" customFormat="1" x14ac:dyDescent="0.25">
      <c r="A39" s="67"/>
      <c r="B39" s="66" t="s">
        <v>35</v>
      </c>
      <c r="C39" s="66" t="s">
        <v>18</v>
      </c>
      <c r="D39" s="67">
        <v>14481.524955774767</v>
      </c>
      <c r="E39" s="67">
        <v>12903.184544973283</v>
      </c>
      <c r="F39" s="67">
        <v>13544.731349934682</v>
      </c>
      <c r="G39" s="67">
        <v>12954.005373487546</v>
      </c>
      <c r="H39" s="67">
        <v>13612.887716498964</v>
      </c>
      <c r="I39" s="67">
        <v>13473.397055025021</v>
      </c>
      <c r="J39" s="67">
        <v>13404.98647724938</v>
      </c>
      <c r="K39" s="67">
        <v>12503.823486422736</v>
      </c>
      <c r="L39" s="67">
        <v>12498.745487028778</v>
      </c>
      <c r="M39" s="67">
        <v>13134.505240307761</v>
      </c>
      <c r="N39" s="67">
        <v>11888.50086350616</v>
      </c>
      <c r="O39" s="67">
        <v>13828.36164805917</v>
      </c>
      <c r="P39" s="67">
        <v>13038.559091160114</v>
      </c>
      <c r="Q39" s="67">
        <v>13954.77563335159</v>
      </c>
      <c r="R39" s="67">
        <v>13306.841682063183</v>
      </c>
      <c r="S39" s="67">
        <v>13456.741568545778</v>
      </c>
      <c r="T39" s="67">
        <v>12404.15768013595</v>
      </c>
      <c r="U39" s="88">
        <f t="shared" si="2"/>
        <v>-0.14344948353042264</v>
      </c>
    </row>
    <row r="40" spans="1:22" s="4" customFormat="1" x14ac:dyDescent="0.25">
      <c r="A40" s="42" t="s">
        <v>10</v>
      </c>
      <c r="B40" s="43" t="s">
        <v>4</v>
      </c>
      <c r="C40" s="44" t="s">
        <v>18</v>
      </c>
      <c r="D40" s="45">
        <v>1524.7082619144846</v>
      </c>
      <c r="E40" s="45">
        <v>1537.8050570946821</v>
      </c>
      <c r="F40" s="46">
        <v>1552.309956434965</v>
      </c>
      <c r="G40" s="46">
        <v>1549.7999830559975</v>
      </c>
      <c r="H40" s="46">
        <v>1886.6195226021725</v>
      </c>
      <c r="I40" s="46">
        <v>1536.6586386815436</v>
      </c>
      <c r="J40" s="46">
        <v>1481.88479128836</v>
      </c>
      <c r="K40" s="46">
        <v>1180.3499324399052</v>
      </c>
      <c r="L40" s="46">
        <v>1175.5207451545193</v>
      </c>
      <c r="M40" s="46">
        <v>916.77235964530496</v>
      </c>
      <c r="N40" s="46">
        <v>1045.1277104387325</v>
      </c>
      <c r="O40" s="46">
        <v>1029.6900913779614</v>
      </c>
      <c r="P40" s="46">
        <v>1166.4370900740923</v>
      </c>
      <c r="Q40" s="46">
        <v>1170.8304644688944</v>
      </c>
      <c r="R40" s="46">
        <v>1123.7104242970165</v>
      </c>
      <c r="S40" s="46">
        <v>1518.0104674251579</v>
      </c>
      <c r="T40" s="46">
        <v>1598.8300212616296</v>
      </c>
      <c r="U40" s="56">
        <f t="shared" si="2"/>
        <v>4.8613732343835148E-2</v>
      </c>
      <c r="V40" s="27"/>
    </row>
    <row r="41" spans="1:22" s="4" customFormat="1" x14ac:dyDescent="0.25">
      <c r="A41" s="42"/>
      <c r="B41" s="43" t="s">
        <v>5</v>
      </c>
      <c r="C41" s="44" t="s">
        <v>18</v>
      </c>
      <c r="D41" s="45">
        <v>1478.6509321297444</v>
      </c>
      <c r="E41" s="45">
        <v>1387.1593709963022</v>
      </c>
      <c r="F41" s="46">
        <v>1371.1442670921351</v>
      </c>
      <c r="G41" s="46">
        <v>1341.3446243420372</v>
      </c>
      <c r="H41" s="46">
        <v>1367.7331440746393</v>
      </c>
      <c r="I41" s="46">
        <v>1181.8245542811853</v>
      </c>
      <c r="J41" s="46">
        <v>1203.2561197172636</v>
      </c>
      <c r="K41" s="46">
        <v>1269.2446771166387</v>
      </c>
      <c r="L41" s="46">
        <v>1344.183988848818</v>
      </c>
      <c r="M41" s="46">
        <v>1383.13777087583</v>
      </c>
      <c r="N41" s="46">
        <v>1336.0403788525493</v>
      </c>
      <c r="O41" s="46">
        <v>1187.1055156733141</v>
      </c>
      <c r="P41" s="46">
        <v>1127.3662569317953</v>
      </c>
      <c r="Q41" s="46">
        <v>1159.5493893373862</v>
      </c>
      <c r="R41" s="46">
        <v>1207.6650560537139</v>
      </c>
      <c r="S41" s="46">
        <v>1256.3649211387778</v>
      </c>
      <c r="T41" s="46">
        <v>1368.21396744</v>
      </c>
      <c r="U41" s="56">
        <f t="shared" si="2"/>
        <v>-7.4687650945905681E-2</v>
      </c>
      <c r="V41" s="27"/>
    </row>
    <row r="42" spans="1:22" s="4" customFormat="1" x14ac:dyDescent="0.25">
      <c r="A42" s="67"/>
      <c r="B42" s="66" t="s">
        <v>35</v>
      </c>
      <c r="C42" s="66" t="s">
        <v>18</v>
      </c>
      <c r="D42" s="67">
        <v>3003.3591940442293</v>
      </c>
      <c r="E42" s="67">
        <v>2924.9644280909843</v>
      </c>
      <c r="F42" s="67">
        <v>2923.4542235271001</v>
      </c>
      <c r="G42" s="67">
        <v>2891.1446073980346</v>
      </c>
      <c r="H42" s="67">
        <v>3254.3526666768121</v>
      </c>
      <c r="I42" s="67">
        <v>2718.4831929627289</v>
      </c>
      <c r="J42" s="67">
        <v>2685.1409110056234</v>
      </c>
      <c r="K42" s="67">
        <v>2449.5946095565441</v>
      </c>
      <c r="L42" s="67">
        <v>2519.7047340033373</v>
      </c>
      <c r="M42" s="67">
        <v>2299.9101305211348</v>
      </c>
      <c r="N42" s="67">
        <v>2381.1680892912818</v>
      </c>
      <c r="O42" s="67">
        <v>2216.7956070512755</v>
      </c>
      <c r="P42" s="67">
        <v>2293.8033470058876</v>
      </c>
      <c r="Q42" s="67">
        <v>2330.3798538062806</v>
      </c>
      <c r="R42" s="67">
        <v>2331.3754803507304</v>
      </c>
      <c r="S42" s="67">
        <v>2774.3753885639358</v>
      </c>
      <c r="T42" s="67">
        <v>2967.0439887016296</v>
      </c>
      <c r="U42" s="88">
        <f t="shared" si="2"/>
        <v>-1.2091529183260508E-2</v>
      </c>
      <c r="V42" s="27"/>
    </row>
    <row r="43" spans="1:22" s="4" customFormat="1" x14ac:dyDescent="0.25">
      <c r="A43" s="42" t="s">
        <v>85</v>
      </c>
      <c r="B43" s="43" t="s">
        <v>4</v>
      </c>
      <c r="C43" s="44" t="s">
        <v>18</v>
      </c>
      <c r="D43" s="45">
        <v>3505.4616396365604</v>
      </c>
      <c r="E43" s="45">
        <v>3731.654701665519</v>
      </c>
      <c r="F43" s="46">
        <v>4332.0171805865793</v>
      </c>
      <c r="G43" s="46">
        <v>4367.4246557850975</v>
      </c>
      <c r="H43" s="46">
        <v>4604.1799393213814</v>
      </c>
      <c r="I43" s="46">
        <v>4895.6416684065925</v>
      </c>
      <c r="J43" s="46">
        <v>5669.5695311300224</v>
      </c>
      <c r="K43" s="46">
        <v>6079.2279513826697</v>
      </c>
      <c r="L43" s="46">
        <v>6344.7805144016093</v>
      </c>
      <c r="M43" s="46">
        <v>6652.1116134678296</v>
      </c>
      <c r="N43" s="46">
        <v>6023.9409074999548</v>
      </c>
      <c r="O43" s="46">
        <v>5579.2055512780044</v>
      </c>
      <c r="P43" s="46">
        <v>4197.9525058264708</v>
      </c>
      <c r="Q43" s="46">
        <v>4438.8619942446667</v>
      </c>
      <c r="R43" s="46">
        <v>4242.4734194009443</v>
      </c>
      <c r="S43" s="46">
        <v>3761.6014438793886</v>
      </c>
      <c r="T43" s="46">
        <v>3381.7992314100024</v>
      </c>
      <c r="U43" s="56">
        <f t="shared" si="2"/>
        <v>-3.5277067884097346E-2</v>
      </c>
    </row>
    <row r="44" spans="1:22" s="4" customFormat="1" x14ac:dyDescent="0.25">
      <c r="A44" s="42"/>
      <c r="B44" s="43" t="s">
        <v>5</v>
      </c>
      <c r="C44" s="44" t="s">
        <v>18</v>
      </c>
      <c r="D44" s="45">
        <v>14678.518174179315</v>
      </c>
      <c r="E44" s="45">
        <v>15977.882475666825</v>
      </c>
      <c r="F44" s="46">
        <v>16897.700422473223</v>
      </c>
      <c r="G44" s="46">
        <v>17065.040769472474</v>
      </c>
      <c r="H44" s="46">
        <v>15976.657649336799</v>
      </c>
      <c r="I44" s="46">
        <v>17135.612074705245</v>
      </c>
      <c r="J44" s="46">
        <v>19199.767616494421</v>
      </c>
      <c r="K44" s="46">
        <v>21123.056341845917</v>
      </c>
      <c r="L44" s="46">
        <v>21752.403378699048</v>
      </c>
      <c r="M44" s="46">
        <v>22208.8137831202</v>
      </c>
      <c r="N44" s="46">
        <v>22409.318502770566</v>
      </c>
      <c r="O44" s="46">
        <v>21451.522246786815</v>
      </c>
      <c r="P44" s="46">
        <v>21829.551386502433</v>
      </c>
      <c r="Q44" s="46">
        <v>20751.553648579818</v>
      </c>
      <c r="R44" s="46">
        <v>20934.583702326861</v>
      </c>
      <c r="S44" s="46">
        <v>19914.880867876047</v>
      </c>
      <c r="T44" s="46">
        <v>19695.7535434817</v>
      </c>
      <c r="U44" s="56">
        <f t="shared" si="2"/>
        <v>0.34180802924154174</v>
      </c>
    </row>
    <row r="45" spans="1:22" s="4" customFormat="1" x14ac:dyDescent="0.25">
      <c r="A45" s="67"/>
      <c r="B45" s="66" t="s">
        <v>35</v>
      </c>
      <c r="C45" s="66" t="s">
        <v>18</v>
      </c>
      <c r="D45" s="67">
        <v>18183.979813815877</v>
      </c>
      <c r="E45" s="67">
        <v>19709.537177332346</v>
      </c>
      <c r="F45" s="67">
        <v>21229.717603059802</v>
      </c>
      <c r="G45" s="67">
        <v>21432.465425257571</v>
      </c>
      <c r="H45" s="67">
        <v>20580.837588658182</v>
      </c>
      <c r="I45" s="67">
        <v>22031.253743111836</v>
      </c>
      <c r="J45" s="67">
        <v>24869.337147624443</v>
      </c>
      <c r="K45" s="67">
        <v>27202.284293228586</v>
      </c>
      <c r="L45" s="67">
        <v>28097.183893100657</v>
      </c>
      <c r="M45" s="67">
        <v>28860.925396588031</v>
      </c>
      <c r="N45" s="67">
        <v>28433.259410270522</v>
      </c>
      <c r="O45" s="67">
        <v>27030.727798064821</v>
      </c>
      <c r="P45" s="67">
        <v>26027.503892328903</v>
      </c>
      <c r="Q45" s="67">
        <v>25190.415642824486</v>
      </c>
      <c r="R45" s="67">
        <v>25177.057121727805</v>
      </c>
      <c r="S45" s="67">
        <v>23676.482311755437</v>
      </c>
      <c r="T45" s="67">
        <v>23077.552774891701</v>
      </c>
      <c r="U45" s="88">
        <f t="shared" si="2"/>
        <v>0.26911451789875906</v>
      </c>
    </row>
    <row r="46" spans="1:22" s="4" customFormat="1" x14ac:dyDescent="0.25">
      <c r="A46" s="42" t="s">
        <v>11</v>
      </c>
      <c r="B46" s="43" t="s">
        <v>4</v>
      </c>
      <c r="C46" s="44" t="s">
        <v>18</v>
      </c>
      <c r="D46" s="45">
        <v>1695.2594550924614</v>
      </c>
      <c r="E46" s="45">
        <v>1726.6723326934998</v>
      </c>
      <c r="F46" s="46">
        <v>2504.9304085691933</v>
      </c>
      <c r="G46" s="46">
        <v>1724.1797620652233</v>
      </c>
      <c r="H46" s="46">
        <v>1480.7717509754236</v>
      </c>
      <c r="I46" s="46">
        <v>1501.1997660434174</v>
      </c>
      <c r="J46" s="46">
        <v>1478.6919031627319</v>
      </c>
      <c r="K46" s="46">
        <v>1368.2397355396472</v>
      </c>
      <c r="L46" s="46">
        <v>1977.5650355998498</v>
      </c>
      <c r="M46" s="46">
        <v>1992.8562289695701</v>
      </c>
      <c r="N46" s="46">
        <v>1630.9224804593987</v>
      </c>
      <c r="O46" s="46">
        <v>7435.465005448902</v>
      </c>
      <c r="P46" s="46">
        <v>4018.3182978339182</v>
      </c>
      <c r="Q46" s="46">
        <v>4222.8245535508768</v>
      </c>
      <c r="R46" s="46">
        <v>3843.7344668176261</v>
      </c>
      <c r="S46" s="46">
        <v>2563.0313685269853</v>
      </c>
      <c r="T46" s="46">
        <v>7793.1087932921046</v>
      </c>
      <c r="U46" s="56">
        <f t="shared" si="2"/>
        <v>3.5970006360277518</v>
      </c>
      <c r="V46" s="27"/>
    </row>
    <row r="47" spans="1:22" s="4" customFormat="1" x14ac:dyDescent="0.25">
      <c r="A47" s="42"/>
      <c r="B47" s="43" t="s">
        <v>5</v>
      </c>
      <c r="C47" s="44" t="s">
        <v>18</v>
      </c>
      <c r="D47" s="45">
        <v>2487.1940901243961</v>
      </c>
      <c r="E47" s="45">
        <v>2547.0518322281841</v>
      </c>
      <c r="F47" s="46">
        <v>2453.7238751015466</v>
      </c>
      <c r="G47" s="46">
        <v>2792.1587668756206</v>
      </c>
      <c r="H47" s="46">
        <v>3065.0965603769837</v>
      </c>
      <c r="I47" s="46">
        <v>2693.5629915793625</v>
      </c>
      <c r="J47" s="46">
        <v>2462.9474063015227</v>
      </c>
      <c r="K47" s="46">
        <v>2974.3789780239263</v>
      </c>
      <c r="L47" s="46">
        <v>3316.510341447477</v>
      </c>
      <c r="M47" s="46">
        <v>3683.14361149449</v>
      </c>
      <c r="N47" s="46">
        <v>3174.1840567075133</v>
      </c>
      <c r="O47" s="46">
        <v>3612.673160853748</v>
      </c>
      <c r="P47" s="46">
        <v>3957.9542592325274</v>
      </c>
      <c r="Q47" s="46">
        <v>4371.2309730898596</v>
      </c>
      <c r="R47" s="46">
        <v>6841.3872815038812</v>
      </c>
      <c r="S47" s="46">
        <v>7132.7119518528207</v>
      </c>
      <c r="T47" s="46">
        <v>7044.0297119833758</v>
      </c>
      <c r="U47" s="56">
        <f t="shared" si="2"/>
        <v>1.8321190292113756</v>
      </c>
      <c r="V47" s="27"/>
    </row>
    <row r="48" spans="1:22" s="4" customFormat="1" x14ac:dyDescent="0.25">
      <c r="A48" s="67"/>
      <c r="B48" s="66" t="s">
        <v>35</v>
      </c>
      <c r="C48" s="66" t="s">
        <v>18</v>
      </c>
      <c r="D48" s="67">
        <v>4182.4535452168575</v>
      </c>
      <c r="E48" s="67">
        <v>4273.724164921684</v>
      </c>
      <c r="F48" s="67">
        <v>4958.6542836707395</v>
      </c>
      <c r="G48" s="67">
        <v>4516.3385289408434</v>
      </c>
      <c r="H48" s="67">
        <v>4545.8683113524075</v>
      </c>
      <c r="I48" s="67">
        <v>4194.7627576227796</v>
      </c>
      <c r="J48" s="67">
        <v>3941.6393094642544</v>
      </c>
      <c r="K48" s="67">
        <v>4342.6187135635737</v>
      </c>
      <c r="L48" s="67">
        <v>5294.0753770473266</v>
      </c>
      <c r="M48" s="67">
        <v>5675.9998404640601</v>
      </c>
      <c r="N48" s="67">
        <v>4805.1065371669119</v>
      </c>
      <c r="O48" s="67">
        <v>11048.13816630265</v>
      </c>
      <c r="P48" s="67">
        <v>7976.2725570664461</v>
      </c>
      <c r="Q48" s="67">
        <v>8594.0555266407355</v>
      </c>
      <c r="R48" s="67">
        <v>10685.121748321508</v>
      </c>
      <c r="S48" s="67">
        <v>9695.7433203798064</v>
      </c>
      <c r="T48" s="67">
        <v>14837.138505275481</v>
      </c>
      <c r="U48" s="88">
        <f t="shared" si="2"/>
        <v>2.5474723974504263</v>
      </c>
      <c r="V48" s="27"/>
    </row>
    <row r="49" spans="1:22" s="4" customFormat="1" x14ac:dyDescent="0.25">
      <c r="A49" s="1"/>
      <c r="B49" s="27"/>
      <c r="C49" s="11"/>
      <c r="D49" s="11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31"/>
      <c r="Q49" s="31"/>
      <c r="R49" s="31"/>
      <c r="S49" s="31"/>
      <c r="T49" s="31"/>
      <c r="U49" s="62"/>
      <c r="V49" s="27"/>
    </row>
    <row r="50" spans="1:22" x14ac:dyDescent="0.25">
      <c r="U50" s="62"/>
    </row>
    <row r="51" spans="1:22" ht="16.5" x14ac:dyDescent="0.25">
      <c r="A51" s="15" t="s">
        <v>26</v>
      </c>
      <c r="B51" s="34"/>
      <c r="C51" s="14"/>
      <c r="D51" s="1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5"/>
      <c r="Q51" s="35"/>
      <c r="R51" s="35"/>
      <c r="S51" s="35"/>
      <c r="T51" s="35"/>
      <c r="U51" s="59"/>
    </row>
    <row r="52" spans="1:22" ht="15" x14ac:dyDescent="0.25">
      <c r="A52" s="48" t="s">
        <v>86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60"/>
    </row>
    <row r="53" spans="1:22" s="8" customFormat="1" ht="27" customHeight="1" x14ac:dyDescent="0.25">
      <c r="A53" s="40" t="s">
        <v>2</v>
      </c>
      <c r="B53" s="40" t="s">
        <v>3</v>
      </c>
      <c r="C53" s="40" t="s">
        <v>13</v>
      </c>
      <c r="D53" s="47">
        <v>2001</v>
      </c>
      <c r="E53" s="47">
        <v>2002</v>
      </c>
      <c r="F53" s="47">
        <v>2003</v>
      </c>
      <c r="G53" s="47">
        <v>2004</v>
      </c>
      <c r="H53" s="47">
        <v>2005</v>
      </c>
      <c r="I53" s="47">
        <v>2006</v>
      </c>
      <c r="J53" s="47">
        <v>2007</v>
      </c>
      <c r="K53" s="47">
        <v>2008</v>
      </c>
      <c r="L53" s="47">
        <v>2009</v>
      </c>
      <c r="M53" s="47">
        <v>2010</v>
      </c>
      <c r="N53" s="47">
        <v>2011</v>
      </c>
      <c r="O53" s="47">
        <v>2012</v>
      </c>
      <c r="P53" s="47">
        <v>2013</v>
      </c>
      <c r="Q53" s="47">
        <v>2014</v>
      </c>
      <c r="R53" s="47">
        <v>2015</v>
      </c>
      <c r="S53" s="47">
        <v>2016</v>
      </c>
      <c r="T53" s="47">
        <v>2017</v>
      </c>
      <c r="U53" s="40" t="s">
        <v>136</v>
      </c>
      <c r="V53" s="36"/>
    </row>
    <row r="54" spans="1:22" x14ac:dyDescent="0.25">
      <c r="A54" s="42" t="s">
        <v>6</v>
      </c>
      <c r="B54" s="52" t="s">
        <v>4</v>
      </c>
      <c r="C54" s="44" t="s">
        <v>14</v>
      </c>
      <c r="D54" s="46">
        <v>4307.9435983155699</v>
      </c>
      <c r="E54" s="46">
        <v>4595.0122213391369</v>
      </c>
      <c r="F54" s="46">
        <v>4446.3991309689709</v>
      </c>
      <c r="G54" s="46">
        <v>4442.3982262490372</v>
      </c>
      <c r="H54" s="46">
        <v>4196.4126099648065</v>
      </c>
      <c r="I54" s="46">
        <v>4464.95176312885</v>
      </c>
      <c r="J54" s="46">
        <v>5119.6423182328135</v>
      </c>
      <c r="K54" s="46">
        <v>5634.3846642843328</v>
      </c>
      <c r="L54" s="46">
        <v>6764.334381448205</v>
      </c>
      <c r="M54" s="46">
        <v>6217.6881476177768</v>
      </c>
      <c r="N54" s="46">
        <v>7719.66278313777</v>
      </c>
      <c r="O54" s="46">
        <v>7123.1658462105215</v>
      </c>
      <c r="P54" s="46">
        <v>7462.92590048274</v>
      </c>
      <c r="Q54" s="46">
        <v>7677.8151213265119</v>
      </c>
      <c r="R54" s="46">
        <v>8647.9312627026666</v>
      </c>
      <c r="S54" s="46">
        <v>9824.6798553595236</v>
      </c>
      <c r="T54" s="46">
        <v>9640.1326099333874</v>
      </c>
      <c r="U54" s="56">
        <f t="shared" ref="U54:U77" si="3">T54/D54-1</f>
        <v>1.2377573870054226</v>
      </c>
    </row>
    <row r="55" spans="1:22" x14ac:dyDescent="0.25">
      <c r="A55" s="42"/>
      <c r="B55" s="52" t="s">
        <v>5</v>
      </c>
      <c r="C55" s="44" t="s">
        <v>14</v>
      </c>
      <c r="D55" s="46">
        <v>444.97720144668904</v>
      </c>
      <c r="E55" s="46">
        <v>485.54875159396607</v>
      </c>
      <c r="F55" s="46">
        <v>544.20715681116928</v>
      </c>
      <c r="G55" s="46">
        <v>585.62526058877199</v>
      </c>
      <c r="H55" s="46">
        <v>639.71504089017844</v>
      </c>
      <c r="I55" s="46">
        <v>614.28477787255486</v>
      </c>
      <c r="J55" s="46">
        <v>619.93721816935033</v>
      </c>
      <c r="K55" s="46">
        <v>654.83806386359072</v>
      </c>
      <c r="L55" s="46">
        <v>731.47076210190221</v>
      </c>
      <c r="M55" s="46">
        <v>627.1</v>
      </c>
      <c r="N55" s="46">
        <v>653.78200805798599</v>
      </c>
      <c r="O55" s="46">
        <v>668.23763729133134</v>
      </c>
      <c r="P55" s="46">
        <v>650.55931817381315</v>
      </c>
      <c r="Q55" s="46">
        <v>659.58165920880037</v>
      </c>
      <c r="R55" s="46">
        <v>712.83975664675052</v>
      </c>
      <c r="S55" s="46">
        <v>651.33398990243438</v>
      </c>
      <c r="T55" s="46">
        <v>563.90187759898924</v>
      </c>
      <c r="U55" s="56">
        <f t="shared" si="3"/>
        <v>0.2672601557240637</v>
      </c>
    </row>
    <row r="56" spans="1:22" x14ac:dyDescent="0.25">
      <c r="A56" s="67"/>
      <c r="B56" s="66" t="s">
        <v>35</v>
      </c>
      <c r="C56" s="66" t="s">
        <v>14</v>
      </c>
      <c r="D56" s="79">
        <f t="shared" ref="D56:P56" si="4">+SUM(D54:D55)</f>
        <v>4752.9207997622589</v>
      </c>
      <c r="E56" s="79">
        <f t="shared" si="4"/>
        <v>5080.5609729331027</v>
      </c>
      <c r="F56" s="79">
        <f t="shared" si="4"/>
        <v>4990.6062877801405</v>
      </c>
      <c r="G56" s="79">
        <f t="shared" si="4"/>
        <v>5028.0234868378093</v>
      </c>
      <c r="H56" s="79">
        <f t="shared" si="4"/>
        <v>4836.1276508549854</v>
      </c>
      <c r="I56" s="79">
        <f t="shared" si="4"/>
        <v>5079.2365410014045</v>
      </c>
      <c r="J56" s="79">
        <f t="shared" si="4"/>
        <v>5739.5795364021642</v>
      </c>
      <c r="K56" s="79">
        <f t="shared" si="4"/>
        <v>6289.2227281479236</v>
      </c>
      <c r="L56" s="79">
        <f t="shared" si="4"/>
        <v>7495.8051435501075</v>
      </c>
      <c r="M56" s="79">
        <f t="shared" si="4"/>
        <v>6844.7881476177772</v>
      </c>
      <c r="N56" s="79">
        <f t="shared" si="4"/>
        <v>8373.4447911957559</v>
      </c>
      <c r="O56" s="79">
        <f t="shared" si="4"/>
        <v>7791.4034835018529</v>
      </c>
      <c r="P56" s="79">
        <f t="shared" si="4"/>
        <v>8113.4852186565531</v>
      </c>
      <c r="Q56" s="79">
        <f>+SUM(Q54:Q55)</f>
        <v>8337.3967805353132</v>
      </c>
      <c r="R56" s="79">
        <f>+SUM(R54:R55)</f>
        <v>9360.7710193494167</v>
      </c>
      <c r="S56" s="79">
        <f t="shared" ref="S56:T56" si="5">+SUM(S54:S55)</f>
        <v>10476.013845261958</v>
      </c>
      <c r="T56" s="79">
        <f t="shared" si="5"/>
        <v>10204.034487532377</v>
      </c>
      <c r="U56" s="88">
        <f t="shared" si="3"/>
        <v>1.1468976482929789</v>
      </c>
    </row>
    <row r="57" spans="1:22" x14ac:dyDescent="0.25">
      <c r="A57" s="42" t="s">
        <v>12</v>
      </c>
      <c r="B57" s="52" t="s">
        <v>4</v>
      </c>
      <c r="C57" s="44" t="s">
        <v>14</v>
      </c>
      <c r="D57" s="46">
        <v>947.01936093779807</v>
      </c>
      <c r="E57" s="46">
        <v>1069.6531763497433</v>
      </c>
      <c r="F57" s="46">
        <v>1128.9904029494</v>
      </c>
      <c r="G57" s="46">
        <v>1000.6138463885809</v>
      </c>
      <c r="H57" s="46">
        <v>1333.1309938879997</v>
      </c>
      <c r="I57" s="46">
        <v>1563.8976103956868</v>
      </c>
      <c r="J57" s="46">
        <v>1808.4593178055723</v>
      </c>
      <c r="K57" s="46">
        <v>1297.5916170007374</v>
      </c>
      <c r="L57" s="46">
        <v>1530.1399656139135</v>
      </c>
      <c r="M57" s="46">
        <v>1092.5097939177303</v>
      </c>
      <c r="N57" s="46">
        <v>1393.225981561</v>
      </c>
      <c r="O57" s="46">
        <v>1018.3024721314514</v>
      </c>
      <c r="P57" s="46">
        <v>1072.5856978656034</v>
      </c>
      <c r="Q57" s="46">
        <v>907.81878457404548</v>
      </c>
      <c r="R57" s="46">
        <v>1722.9221460171127</v>
      </c>
      <c r="S57" s="46">
        <v>2247.2170357953692</v>
      </c>
      <c r="T57" s="46">
        <v>2113.6427544839471</v>
      </c>
      <c r="U57" s="56">
        <f t="shared" si="3"/>
        <v>1.231889696944406</v>
      </c>
    </row>
    <row r="58" spans="1:22" x14ac:dyDescent="0.25">
      <c r="A58" s="42"/>
      <c r="B58" s="52" t="s">
        <v>5</v>
      </c>
      <c r="C58" s="44" t="s">
        <v>14</v>
      </c>
      <c r="D58" s="46">
        <v>1248.2605042416883</v>
      </c>
      <c r="E58" s="46">
        <v>1337.2596718182906</v>
      </c>
      <c r="F58" s="46">
        <v>1394.4760891635667</v>
      </c>
      <c r="G58" s="46">
        <v>1257.9269609342821</v>
      </c>
      <c r="H58" s="46">
        <v>1558.4668183855622</v>
      </c>
      <c r="I58" s="46">
        <v>1693.5493669089969</v>
      </c>
      <c r="J58" s="46">
        <v>1692.2645988072543</v>
      </c>
      <c r="K58" s="46">
        <v>2099.38420741646</v>
      </c>
      <c r="L58" s="46">
        <v>1971.466840890773</v>
      </c>
      <c r="M58" s="46">
        <v>2012.9</v>
      </c>
      <c r="N58" s="46">
        <v>2169.411276791112</v>
      </c>
      <c r="O58" s="46">
        <v>2417.1286388416211</v>
      </c>
      <c r="P58" s="46">
        <v>2455.7900688320992</v>
      </c>
      <c r="Q58" s="46">
        <v>2175.4924101279898</v>
      </c>
      <c r="R58" s="46">
        <v>2225.9262026108231</v>
      </c>
      <c r="S58" s="46">
        <v>2002.6660409108952</v>
      </c>
      <c r="T58" s="46">
        <v>2118.9763081919768</v>
      </c>
      <c r="U58" s="56">
        <f t="shared" si="3"/>
        <v>0.69754334210809943</v>
      </c>
    </row>
    <row r="59" spans="1:22" x14ac:dyDescent="0.25">
      <c r="A59" s="67"/>
      <c r="B59" s="66" t="s">
        <v>35</v>
      </c>
      <c r="C59" s="66" t="s">
        <v>14</v>
      </c>
      <c r="D59" s="79">
        <f t="shared" ref="D59" si="6">+SUM(D57:D58)</f>
        <v>2195.2798651794865</v>
      </c>
      <c r="E59" s="79">
        <f t="shared" ref="E59" si="7">+SUM(E57:E58)</f>
        <v>2406.9128481680336</v>
      </c>
      <c r="F59" s="79">
        <f t="shared" ref="F59" si="8">+SUM(F57:F58)</f>
        <v>2523.466492112967</v>
      </c>
      <c r="G59" s="79">
        <f t="shared" ref="G59" si="9">+SUM(G57:G58)</f>
        <v>2258.5408073228627</v>
      </c>
      <c r="H59" s="79">
        <f t="shared" ref="H59" si="10">+SUM(H57:H58)</f>
        <v>2891.5978122735619</v>
      </c>
      <c r="I59" s="79">
        <f t="shared" ref="I59" si="11">+SUM(I57:I58)</f>
        <v>3257.446977304684</v>
      </c>
      <c r="J59" s="79">
        <f t="shared" ref="J59" si="12">+SUM(J57:J58)</f>
        <v>3500.7239166128265</v>
      </c>
      <c r="K59" s="79">
        <f t="shared" ref="K59" si="13">+SUM(K57:K58)</f>
        <v>3396.9758244171971</v>
      </c>
      <c r="L59" s="79">
        <f t="shared" ref="L59" si="14">+SUM(L57:L58)</f>
        <v>3501.6068065046866</v>
      </c>
      <c r="M59" s="79">
        <f t="shared" ref="M59" si="15">+SUM(M57:M58)</f>
        <v>3105.4097939177304</v>
      </c>
      <c r="N59" s="79">
        <f t="shared" ref="N59" si="16">+SUM(N57:N58)</f>
        <v>3562.637258352112</v>
      </c>
      <c r="O59" s="79">
        <f t="shared" ref="O59" si="17">+SUM(O57:O58)</f>
        <v>3435.4311109730725</v>
      </c>
      <c r="P59" s="79">
        <f t="shared" ref="P59" si="18">+SUM(P57:P58)</f>
        <v>3528.3757666977026</v>
      </c>
      <c r="Q59" s="79">
        <f>+SUM(Q57:Q58)</f>
        <v>3083.3111947020352</v>
      </c>
      <c r="R59" s="79">
        <f>+SUM(R57:R58)</f>
        <v>3948.8483486279356</v>
      </c>
      <c r="S59" s="79">
        <f t="shared" ref="S59" si="19">+SUM(S57:S58)</f>
        <v>4249.8830767062645</v>
      </c>
      <c r="T59" s="79">
        <f t="shared" ref="T59" si="20">+SUM(T57:T58)</f>
        <v>4232.6190626759235</v>
      </c>
      <c r="U59" s="88">
        <f t="shared" si="3"/>
        <v>0.92805442705131536</v>
      </c>
    </row>
    <row r="60" spans="1:22" x14ac:dyDescent="0.25">
      <c r="A60" s="42" t="s">
        <v>96</v>
      </c>
      <c r="B60" s="52" t="s">
        <v>4</v>
      </c>
      <c r="C60" s="44" t="s">
        <v>14</v>
      </c>
      <c r="D60" s="46">
        <v>3808.3572700480768</v>
      </c>
      <c r="E60" s="46">
        <v>4076.8582304534793</v>
      </c>
      <c r="F60" s="46">
        <v>3964.3913269179002</v>
      </c>
      <c r="G60" s="46">
        <v>3932.8794933798886</v>
      </c>
      <c r="H60" s="46">
        <v>3799.9</v>
      </c>
      <c r="I60" s="46">
        <v>4084.6</v>
      </c>
      <c r="J60" s="46">
        <v>4702.8999999999996</v>
      </c>
      <c r="K60" s="46">
        <v>5186.3999999999996</v>
      </c>
      <c r="L60" s="46">
        <v>6155.9</v>
      </c>
      <c r="M60" s="46">
        <v>5705.9</v>
      </c>
      <c r="N60" s="46">
        <v>6986.2215422705704</v>
      </c>
      <c r="O60" s="46">
        <v>6764.9692080130299</v>
      </c>
      <c r="P60" s="46">
        <v>6905.1038945298797</v>
      </c>
      <c r="Q60" s="46">
        <v>7249.5162985167408</v>
      </c>
      <c r="R60" s="46">
        <v>7992.6269061986795</v>
      </c>
      <c r="S60" s="46">
        <v>8959.8240433260617</v>
      </c>
      <c r="T60" s="46">
        <v>8778.6795166531538</v>
      </c>
      <c r="U60" s="56">
        <f t="shared" si="3"/>
        <v>1.3051092358628242</v>
      </c>
    </row>
    <row r="61" spans="1:22" x14ac:dyDescent="0.25">
      <c r="A61" s="42"/>
      <c r="B61" s="52" t="s">
        <v>5</v>
      </c>
      <c r="C61" s="44" t="s">
        <v>14</v>
      </c>
      <c r="D61" s="46">
        <v>570.4032434236658</v>
      </c>
      <c r="E61" s="46">
        <v>618.3304586951806</v>
      </c>
      <c r="F61" s="46">
        <v>673.4688583303863</v>
      </c>
      <c r="G61" s="46">
        <v>689.14471822578082</v>
      </c>
      <c r="H61" s="46">
        <v>770</v>
      </c>
      <c r="I61" s="46">
        <v>758.5</v>
      </c>
      <c r="J61" s="46">
        <v>757.3</v>
      </c>
      <c r="K61" s="46">
        <v>808.2</v>
      </c>
      <c r="L61" s="46">
        <v>878.1</v>
      </c>
      <c r="M61" s="46">
        <v>772.4</v>
      </c>
      <c r="N61" s="46">
        <v>840.49810939162501</v>
      </c>
      <c r="O61" s="46">
        <v>832.53980543284138</v>
      </c>
      <c r="P61" s="46">
        <v>821.5276089342201</v>
      </c>
      <c r="Q61" s="46">
        <v>817.77096532562973</v>
      </c>
      <c r="R61" s="46">
        <v>854.8779333854319</v>
      </c>
      <c r="S61" s="46">
        <v>804.5553112117276</v>
      </c>
      <c r="T61" s="46">
        <v>756.45529011258589</v>
      </c>
      <c r="U61" s="56">
        <f t="shared" si="3"/>
        <v>0.32617634775742377</v>
      </c>
    </row>
    <row r="62" spans="1:22" x14ac:dyDescent="0.25">
      <c r="A62" s="67"/>
      <c r="B62" s="66" t="s">
        <v>35</v>
      </c>
      <c r="C62" s="66" t="s">
        <v>14</v>
      </c>
      <c r="D62" s="79">
        <f t="shared" ref="D62" si="21">+SUM(D60:D61)</f>
        <v>4378.7605134717423</v>
      </c>
      <c r="E62" s="79">
        <f t="shared" ref="E62" si="22">+SUM(E60:E61)</f>
        <v>4695.1886891486602</v>
      </c>
      <c r="F62" s="79">
        <f t="shared" ref="F62" si="23">+SUM(F60:F61)</f>
        <v>4637.8601852482861</v>
      </c>
      <c r="G62" s="79">
        <f t="shared" ref="G62" si="24">+SUM(G60:G61)</f>
        <v>4622.0242116056697</v>
      </c>
      <c r="H62" s="79">
        <f t="shared" ref="H62" si="25">+SUM(H60:H61)</f>
        <v>4569.8999999999996</v>
      </c>
      <c r="I62" s="79">
        <f t="shared" ref="I62" si="26">+SUM(I60:I61)</f>
        <v>4843.1000000000004</v>
      </c>
      <c r="J62" s="79">
        <f t="shared" ref="J62" si="27">+SUM(J60:J61)</f>
        <v>5460.2</v>
      </c>
      <c r="K62" s="79">
        <f t="shared" ref="K62" si="28">+SUM(K60:K61)</f>
        <v>5994.5999999999995</v>
      </c>
      <c r="L62" s="79">
        <f t="shared" ref="L62" si="29">+SUM(L60:L61)</f>
        <v>7034</v>
      </c>
      <c r="M62" s="79">
        <f t="shared" ref="M62" si="30">+SUM(M60:M61)</f>
        <v>6478.2999999999993</v>
      </c>
      <c r="N62" s="79">
        <f t="shared" ref="N62" si="31">+SUM(N60:N61)</f>
        <v>7826.7196516621952</v>
      </c>
      <c r="O62" s="79">
        <f t="shared" ref="O62" si="32">+SUM(O60:O61)</f>
        <v>7597.5090134458715</v>
      </c>
      <c r="P62" s="79">
        <f t="shared" ref="P62" si="33">+SUM(P60:P61)</f>
        <v>7726.6315034640993</v>
      </c>
      <c r="Q62" s="79">
        <f>+SUM(Q60:Q61)</f>
        <v>8067.2872638423705</v>
      </c>
      <c r="R62" s="79">
        <f>+SUM(R60:R61)</f>
        <v>8847.5048395841113</v>
      </c>
      <c r="S62" s="79">
        <f t="shared" ref="S62" si="34">+SUM(S60:S61)</f>
        <v>9764.3793545377885</v>
      </c>
      <c r="T62" s="79">
        <f t="shared" ref="T62" si="35">+SUM(T60:T61)</f>
        <v>9535.13480676574</v>
      </c>
      <c r="U62" s="88">
        <f t="shared" si="3"/>
        <v>1.1775876477897889</v>
      </c>
    </row>
    <row r="63" spans="1:22" x14ac:dyDescent="0.25">
      <c r="A63" s="42" t="s">
        <v>7</v>
      </c>
      <c r="B63" s="52" t="s">
        <v>4</v>
      </c>
      <c r="C63" s="44" t="s">
        <v>14</v>
      </c>
      <c r="D63" s="46">
        <v>200.44683597542172</v>
      </c>
      <c r="E63" s="46">
        <v>188.75151606368613</v>
      </c>
      <c r="F63" s="46">
        <v>203.39460936505662</v>
      </c>
      <c r="G63" s="46">
        <v>176.24423590822644</v>
      </c>
      <c r="H63" s="46">
        <v>215.82598778932038</v>
      </c>
      <c r="I63" s="46">
        <v>185.38483707950408</v>
      </c>
      <c r="J63" s="46">
        <v>188.64115821956671</v>
      </c>
      <c r="K63" s="46">
        <v>233.38731517670305</v>
      </c>
      <c r="L63" s="46">
        <v>238.57912961315833</v>
      </c>
      <c r="M63" s="46">
        <v>206.40723798406103</v>
      </c>
      <c r="N63" s="46">
        <v>222.22787395996599</v>
      </c>
      <c r="O63" s="46">
        <v>194.28049618641955</v>
      </c>
      <c r="P63" s="46">
        <v>248.08903866496007</v>
      </c>
      <c r="Q63" s="46">
        <v>208.11140492965606</v>
      </c>
      <c r="R63" s="46">
        <v>242.8145876314008</v>
      </c>
      <c r="S63" s="46">
        <v>352.83158081243465</v>
      </c>
      <c r="T63" s="46">
        <v>361.84960538497603</v>
      </c>
      <c r="U63" s="56">
        <f t="shared" si="3"/>
        <v>0.80521485222817435</v>
      </c>
    </row>
    <row r="64" spans="1:22" x14ac:dyDescent="0.25">
      <c r="A64" s="42"/>
      <c r="B64" s="52" t="s">
        <v>5</v>
      </c>
      <c r="C64" s="44" t="s">
        <v>14</v>
      </c>
      <c r="D64" s="46">
        <v>6111.8330864708514</v>
      </c>
      <c r="E64" s="46">
        <v>6881.705165135927</v>
      </c>
      <c r="F64" s="46">
        <v>7135.3156383311298</v>
      </c>
      <c r="G64" s="46">
        <v>6942.6786531269308</v>
      </c>
      <c r="H64" s="46">
        <v>7240.7382907097863</v>
      </c>
      <c r="I64" s="46">
        <v>7424.5023287714221</v>
      </c>
      <c r="J64" s="46">
        <v>7862.7450756225526</v>
      </c>
      <c r="K64" s="46">
        <v>8208.5472547420777</v>
      </c>
      <c r="L64" s="46">
        <v>9055.4980196366141</v>
      </c>
      <c r="M64" s="46">
        <v>8945.6</v>
      </c>
      <c r="N64" s="46">
        <v>10283.474781265535</v>
      </c>
      <c r="O64" s="46">
        <v>11250.298099905105</v>
      </c>
      <c r="P64" s="46">
        <v>10557.216981523503</v>
      </c>
      <c r="Q64" s="46">
        <v>10810.35307387483</v>
      </c>
      <c r="R64" s="46">
        <v>11240.065211370607</v>
      </c>
      <c r="S64" s="46">
        <v>12084.692867854241</v>
      </c>
      <c r="T64" s="46">
        <v>12369.516032173224</v>
      </c>
      <c r="U64" s="56">
        <f t="shared" si="3"/>
        <v>1.0238635213311658</v>
      </c>
    </row>
    <row r="65" spans="1:22" x14ac:dyDescent="0.25">
      <c r="A65" s="67"/>
      <c r="B65" s="66" t="s">
        <v>35</v>
      </c>
      <c r="C65" s="66" t="s">
        <v>14</v>
      </c>
      <c r="D65" s="79">
        <f t="shared" ref="D65" si="36">+SUM(D63:D64)</f>
        <v>6312.2799224462733</v>
      </c>
      <c r="E65" s="79">
        <f t="shared" ref="E65" si="37">+SUM(E63:E64)</f>
        <v>7070.4566811996128</v>
      </c>
      <c r="F65" s="79">
        <f t="shared" ref="F65" si="38">+SUM(F63:F64)</f>
        <v>7338.7102476961863</v>
      </c>
      <c r="G65" s="79">
        <f t="shared" ref="G65" si="39">+SUM(G63:G64)</f>
        <v>7118.9228890351569</v>
      </c>
      <c r="H65" s="79">
        <f t="shared" ref="H65" si="40">+SUM(H63:H64)</f>
        <v>7456.5642784991069</v>
      </c>
      <c r="I65" s="79">
        <f t="shared" ref="I65" si="41">+SUM(I63:I64)</f>
        <v>7609.8871658509261</v>
      </c>
      <c r="J65" s="79">
        <f t="shared" ref="J65" si="42">+SUM(J63:J64)</f>
        <v>8051.3862338421195</v>
      </c>
      <c r="K65" s="79">
        <f t="shared" ref="K65" si="43">+SUM(K63:K64)</f>
        <v>8441.9345699187816</v>
      </c>
      <c r="L65" s="79">
        <f t="shared" ref="L65" si="44">+SUM(L63:L64)</f>
        <v>9294.0771492497734</v>
      </c>
      <c r="M65" s="79">
        <f t="shared" ref="M65" si="45">+SUM(M63:M64)</f>
        <v>9152.0072379840622</v>
      </c>
      <c r="N65" s="79">
        <f t="shared" ref="N65" si="46">+SUM(N63:N64)</f>
        <v>10505.702655225501</v>
      </c>
      <c r="O65" s="79">
        <f t="shared" ref="O65" si="47">+SUM(O63:O64)</f>
        <v>11444.578596091525</v>
      </c>
      <c r="P65" s="79">
        <f t="shared" ref="P65" si="48">+SUM(P63:P64)</f>
        <v>10805.306020188464</v>
      </c>
      <c r="Q65" s="79">
        <f>+SUM(Q63:Q64)</f>
        <v>11018.464478804486</v>
      </c>
      <c r="R65" s="79">
        <f>+SUM(R63:R64)</f>
        <v>11482.879799002008</v>
      </c>
      <c r="S65" s="79">
        <f t="shared" ref="S65" si="49">+SUM(S63:S64)</f>
        <v>12437.524448666676</v>
      </c>
      <c r="T65" s="79">
        <f t="shared" ref="T65" si="50">+SUM(T63:T64)</f>
        <v>12731.3656375582</v>
      </c>
      <c r="U65" s="88">
        <f t="shared" si="3"/>
        <v>1.0169203194373329</v>
      </c>
    </row>
    <row r="66" spans="1:22" x14ac:dyDescent="0.25">
      <c r="A66" s="42" t="s">
        <v>9</v>
      </c>
      <c r="B66" s="52" t="s">
        <v>4</v>
      </c>
      <c r="C66" s="44" t="s">
        <v>14</v>
      </c>
      <c r="D66" s="46">
        <v>6063.6614091286119</v>
      </c>
      <c r="E66" s="46">
        <v>5275.0810296322607</v>
      </c>
      <c r="F66" s="46">
        <v>5087.7530374872522</v>
      </c>
      <c r="G66" s="46">
        <v>4699.8098667219501</v>
      </c>
      <c r="H66" s="46">
        <v>4965.2925424460191</v>
      </c>
      <c r="I66" s="46">
        <v>4827.8830566996412</v>
      </c>
      <c r="J66" s="46">
        <v>4964.9322980746038</v>
      </c>
      <c r="K66" s="46">
        <v>5170.2854188134615</v>
      </c>
      <c r="L66" s="46">
        <v>4531.4223537583066</v>
      </c>
      <c r="M66" s="46">
        <v>4679.5054577593883</v>
      </c>
      <c r="N66" s="46">
        <v>4794.2678944449999</v>
      </c>
      <c r="O66" s="46">
        <v>4511.8684003932995</v>
      </c>
      <c r="P66" s="46">
        <v>4415.7678791181115</v>
      </c>
      <c r="Q66" s="46">
        <v>4784.3092946447796</v>
      </c>
      <c r="R66" s="46">
        <v>4590.9569769790769</v>
      </c>
      <c r="S66" s="46">
        <v>4678.5267649068319</v>
      </c>
      <c r="T66" s="46">
        <v>5234.6498741139776</v>
      </c>
      <c r="U66" s="56">
        <f t="shared" si="3"/>
        <v>-0.13671797929986473</v>
      </c>
    </row>
    <row r="67" spans="1:22" x14ac:dyDescent="0.25">
      <c r="A67" s="42"/>
      <c r="B67" s="52" t="s">
        <v>5</v>
      </c>
      <c r="C67" s="44" t="s">
        <v>14</v>
      </c>
      <c r="D67" s="46">
        <v>3693.9532333355924</v>
      </c>
      <c r="E67" s="46">
        <v>3693.9532333355924</v>
      </c>
      <c r="F67" s="46">
        <v>3693.9532333355924</v>
      </c>
      <c r="G67" s="46">
        <v>3693.9532333355924</v>
      </c>
      <c r="H67" s="46">
        <v>3771.6651102684195</v>
      </c>
      <c r="I67" s="46">
        <v>3778.67662788593</v>
      </c>
      <c r="J67" s="46">
        <v>3887.1057708448252</v>
      </c>
      <c r="K67" s="46">
        <v>3962.1058030575036</v>
      </c>
      <c r="L67" s="46">
        <v>3531.9055040281623</v>
      </c>
      <c r="M67" s="46">
        <v>3741</v>
      </c>
      <c r="N67" s="46">
        <v>3920.3640242664537</v>
      </c>
      <c r="O67" s="46">
        <v>3917.9822274407816</v>
      </c>
      <c r="P67" s="46">
        <v>4363.5731505458507</v>
      </c>
      <c r="Q67" s="46">
        <v>4224.7747095752547</v>
      </c>
      <c r="R67" s="46">
        <v>3885.4911168220551</v>
      </c>
      <c r="S67" s="46">
        <v>3961.6281280461608</v>
      </c>
      <c r="T67" s="46">
        <v>3655.4287990818298</v>
      </c>
      <c r="U67" s="56">
        <f t="shared" si="3"/>
        <v>-1.0429053055167059E-2</v>
      </c>
    </row>
    <row r="68" spans="1:22" x14ac:dyDescent="0.25">
      <c r="A68" s="67"/>
      <c r="B68" s="66" t="s">
        <v>35</v>
      </c>
      <c r="C68" s="66" t="s">
        <v>14</v>
      </c>
      <c r="D68" s="79">
        <f t="shared" ref="D68" si="51">+SUM(D66:D67)</f>
        <v>9757.6146424642047</v>
      </c>
      <c r="E68" s="79">
        <f t="shared" ref="E68" si="52">+SUM(E66:E67)</f>
        <v>8969.0342629678526</v>
      </c>
      <c r="F68" s="79">
        <f t="shared" ref="F68" si="53">+SUM(F66:F67)</f>
        <v>8781.7062708228441</v>
      </c>
      <c r="G68" s="79">
        <f t="shared" ref="G68" si="54">+SUM(G66:G67)</f>
        <v>8393.763100057542</v>
      </c>
      <c r="H68" s="79">
        <f t="shared" ref="H68" si="55">+SUM(H66:H67)</f>
        <v>8736.9576527144382</v>
      </c>
      <c r="I68" s="79">
        <f t="shared" ref="I68" si="56">+SUM(I66:I67)</f>
        <v>8606.5596845855707</v>
      </c>
      <c r="J68" s="79">
        <f t="shared" ref="J68" si="57">+SUM(J66:J67)</f>
        <v>8852.038068919428</v>
      </c>
      <c r="K68" s="79">
        <f t="shared" ref="K68" si="58">+SUM(K66:K67)</f>
        <v>9132.3912218709647</v>
      </c>
      <c r="L68" s="79">
        <f t="shared" ref="L68" si="59">+SUM(L66:L67)</f>
        <v>8063.3278577864694</v>
      </c>
      <c r="M68" s="79">
        <f t="shared" ref="M68" si="60">+SUM(M66:M67)</f>
        <v>8420.5054577593874</v>
      </c>
      <c r="N68" s="79">
        <f t="shared" ref="N68" si="61">+SUM(N66:N67)</f>
        <v>8714.6319187114532</v>
      </c>
      <c r="O68" s="79">
        <f t="shared" ref="O68" si="62">+SUM(O66:O67)</f>
        <v>8429.850627834081</v>
      </c>
      <c r="P68" s="79">
        <f t="shared" ref="P68" si="63">+SUM(P66:P67)</f>
        <v>8779.3410296639631</v>
      </c>
      <c r="Q68" s="79">
        <f>+SUM(Q66:Q67)</f>
        <v>9009.0840042200343</v>
      </c>
      <c r="R68" s="79">
        <f>+SUM(R66:R67)</f>
        <v>8476.4480938011329</v>
      </c>
      <c r="S68" s="79">
        <f t="shared" ref="S68" si="64">+SUM(S66:S67)</f>
        <v>8640.1548929529927</v>
      </c>
      <c r="T68" s="79">
        <f t="shared" ref="T68" si="65">+SUM(T66:T67)</f>
        <v>8890.0786731958069</v>
      </c>
      <c r="U68" s="88">
        <f t="shared" si="3"/>
        <v>-8.8908611485123079E-2</v>
      </c>
    </row>
    <row r="69" spans="1:22" x14ac:dyDescent="0.25">
      <c r="A69" s="42" t="s">
        <v>10</v>
      </c>
      <c r="B69" s="52" t="s">
        <v>4</v>
      </c>
      <c r="C69" s="44" t="s">
        <v>14</v>
      </c>
      <c r="D69" s="46">
        <v>1284.2222373111283</v>
      </c>
      <c r="E69" s="46">
        <v>1378.4407635402649</v>
      </c>
      <c r="F69" s="46">
        <v>1401.7064141765895</v>
      </c>
      <c r="G69" s="46">
        <v>1475.180907225795</v>
      </c>
      <c r="H69" s="46">
        <v>1751.7228494144636</v>
      </c>
      <c r="I69" s="46">
        <v>1603.7197852203165</v>
      </c>
      <c r="J69" s="46">
        <v>1503.9705995426439</v>
      </c>
      <c r="K69" s="46">
        <v>1195.0780746316659</v>
      </c>
      <c r="L69" s="46">
        <v>1097.3171467406096</v>
      </c>
      <c r="M69" s="46">
        <v>869.06091539037311</v>
      </c>
      <c r="N69" s="46">
        <v>1046.59294055551</v>
      </c>
      <c r="O69" s="46">
        <v>1181.1866523401081</v>
      </c>
      <c r="P69" s="46">
        <v>1415.8049620117999</v>
      </c>
      <c r="Q69" s="46">
        <v>1300.8444911552435</v>
      </c>
      <c r="R69" s="46">
        <v>1223.3026351515143</v>
      </c>
      <c r="S69" s="46">
        <v>1575.4951261952538</v>
      </c>
      <c r="T69" s="46">
        <v>1898.1266279580559</v>
      </c>
      <c r="U69" s="56">
        <f t="shared" si="3"/>
        <v>0.47803594487843859</v>
      </c>
    </row>
    <row r="70" spans="1:22" x14ac:dyDescent="0.25">
      <c r="A70" s="42"/>
      <c r="B70" s="52" t="s">
        <v>5</v>
      </c>
      <c r="C70" s="44" t="s">
        <v>14</v>
      </c>
      <c r="D70" s="46">
        <v>1245.4293425796029</v>
      </c>
      <c r="E70" s="46">
        <v>1243.406642270164</v>
      </c>
      <c r="F70" s="46">
        <v>1238.117236816825</v>
      </c>
      <c r="G70" s="46">
        <v>1276.7621638100343</v>
      </c>
      <c r="H70" s="46">
        <v>1269.9377758332707</v>
      </c>
      <c r="I70" s="46">
        <v>1233.4004265163949</v>
      </c>
      <c r="J70" s="46">
        <v>1221.1892843580615</v>
      </c>
      <c r="K70" s="46">
        <v>1285.0820280300813</v>
      </c>
      <c r="L70" s="46">
        <v>1254.7597695896993</v>
      </c>
      <c r="M70" s="46">
        <v>1311.2</v>
      </c>
      <c r="N70" s="46">
        <v>1337.91345769332</v>
      </c>
      <c r="O70" s="46">
        <v>1341.641379921238</v>
      </c>
      <c r="P70" s="46">
        <v>1354.4983516928012</v>
      </c>
      <c r="Q70" s="46">
        <v>1278.0758445747742</v>
      </c>
      <c r="R70" s="46">
        <v>1306.6936768232367</v>
      </c>
      <c r="S70" s="46">
        <v>1303.6843409352323</v>
      </c>
      <c r="T70" s="46">
        <v>1344.6819069237347</v>
      </c>
      <c r="U70" s="56">
        <f t="shared" si="3"/>
        <v>7.9693452651881769E-2</v>
      </c>
    </row>
    <row r="71" spans="1:22" x14ac:dyDescent="0.25">
      <c r="A71" s="67"/>
      <c r="B71" s="66" t="s">
        <v>35</v>
      </c>
      <c r="C71" s="66" t="s">
        <v>14</v>
      </c>
      <c r="D71" s="79">
        <f t="shared" ref="D71" si="66">+SUM(D69:D70)</f>
        <v>2529.6515798907312</v>
      </c>
      <c r="E71" s="79">
        <f t="shared" ref="E71" si="67">+SUM(E69:E70)</f>
        <v>2621.8474058104289</v>
      </c>
      <c r="F71" s="79">
        <f t="shared" ref="F71" si="68">+SUM(F69:F70)</f>
        <v>2639.8236509934145</v>
      </c>
      <c r="G71" s="79">
        <f t="shared" ref="G71" si="69">+SUM(G69:G70)</f>
        <v>2751.9430710358292</v>
      </c>
      <c r="H71" s="79">
        <f t="shared" ref="H71" si="70">+SUM(H69:H70)</f>
        <v>3021.6606252477341</v>
      </c>
      <c r="I71" s="79">
        <f t="shared" ref="I71" si="71">+SUM(I69:I70)</f>
        <v>2837.1202117367111</v>
      </c>
      <c r="J71" s="79">
        <f t="shared" ref="J71" si="72">+SUM(J69:J70)</f>
        <v>2725.1598839007056</v>
      </c>
      <c r="K71" s="79">
        <f t="shared" ref="K71" si="73">+SUM(K69:K70)</f>
        <v>2480.1601026617473</v>
      </c>
      <c r="L71" s="79">
        <f t="shared" ref="L71" si="74">+SUM(L69:L70)</f>
        <v>2352.0769163303089</v>
      </c>
      <c r="M71" s="79">
        <f t="shared" ref="M71" si="75">+SUM(M69:M70)</f>
        <v>2180.2609153903732</v>
      </c>
      <c r="N71" s="79">
        <f t="shared" ref="N71" si="76">+SUM(N69:N70)</f>
        <v>2384.50639824883</v>
      </c>
      <c r="O71" s="79">
        <f t="shared" ref="O71" si="77">+SUM(O69:O70)</f>
        <v>2522.8280322613464</v>
      </c>
      <c r="P71" s="79">
        <f t="shared" ref="P71" si="78">+SUM(P69:P70)</f>
        <v>2770.3033137046014</v>
      </c>
      <c r="Q71" s="79">
        <f>+SUM(Q69:Q70)</f>
        <v>2578.9203357300175</v>
      </c>
      <c r="R71" s="79">
        <f>+SUM(R69:R70)</f>
        <v>2529.9963119747508</v>
      </c>
      <c r="S71" s="79">
        <f t="shared" ref="S71" si="79">+SUM(S69:S70)</f>
        <v>2879.179467130486</v>
      </c>
      <c r="T71" s="79">
        <f t="shared" ref="T71" si="80">+SUM(T69:T70)</f>
        <v>3242.8085348817904</v>
      </c>
      <c r="U71" s="88">
        <f t="shared" si="3"/>
        <v>0.28191904397437373</v>
      </c>
    </row>
    <row r="72" spans="1:22" x14ac:dyDescent="0.25">
      <c r="A72" s="42" t="s">
        <v>85</v>
      </c>
      <c r="B72" s="52" t="s">
        <v>4</v>
      </c>
      <c r="C72" s="44" t="s">
        <v>14</v>
      </c>
      <c r="D72" s="46">
        <v>2278.8974836851521</v>
      </c>
      <c r="E72" s="46">
        <v>2329.4320901256019</v>
      </c>
      <c r="F72" s="46">
        <v>2620.5526129422719</v>
      </c>
      <c r="G72" s="46">
        <v>2669.0724825552993</v>
      </c>
      <c r="H72" s="46">
        <v>2905.541984400917</v>
      </c>
      <c r="I72" s="46">
        <v>2893.7558441812348</v>
      </c>
      <c r="J72" s="46">
        <v>3094.5658306319901</v>
      </c>
      <c r="K72" s="46">
        <v>3080.1175210937172</v>
      </c>
      <c r="L72" s="46">
        <v>3003.0910019650264</v>
      </c>
      <c r="M72" s="46">
        <v>3185.0977148158827</v>
      </c>
      <c r="N72" s="46">
        <v>2975.0794683425302</v>
      </c>
      <c r="O72" s="46">
        <v>2847.4848054383674</v>
      </c>
      <c r="P72" s="46">
        <v>2590.0620516194722</v>
      </c>
      <c r="Q72" s="46">
        <v>2865.6728409255816</v>
      </c>
      <c r="R72" s="46">
        <v>2446.8106565641601</v>
      </c>
      <c r="S72" s="46">
        <v>2372.0711469434004</v>
      </c>
      <c r="T72" s="46">
        <v>2300.9738918596263</v>
      </c>
      <c r="U72" s="56">
        <f t="shared" si="3"/>
        <v>9.6873195624294084E-3</v>
      </c>
      <c r="V72" s="1"/>
    </row>
    <row r="73" spans="1:22" x14ac:dyDescent="0.25">
      <c r="A73" s="42"/>
      <c r="B73" s="52" t="s">
        <v>5</v>
      </c>
      <c r="C73" s="44" t="s">
        <v>14</v>
      </c>
      <c r="D73" s="46">
        <v>9542.4915660557999</v>
      </c>
      <c r="E73" s="46">
        <v>9973.9646742936784</v>
      </c>
      <c r="F73" s="46">
        <v>10221.869200627685</v>
      </c>
      <c r="G73" s="46">
        <v>10428.990611469524</v>
      </c>
      <c r="H73" s="46">
        <v>10082.327402996807</v>
      </c>
      <c r="I73" s="46">
        <v>10128.657476056642</v>
      </c>
      <c r="J73" s="46">
        <v>10479.621864737239</v>
      </c>
      <c r="K73" s="46">
        <v>10702.262928431837</v>
      </c>
      <c r="L73" s="46">
        <v>10295.777247047236</v>
      </c>
      <c r="M73" s="46">
        <v>10633.8</v>
      </c>
      <c r="N73" s="46">
        <v>11067.423203659906</v>
      </c>
      <c r="O73" s="46">
        <v>10892.102834642445</v>
      </c>
      <c r="P73" s="46">
        <v>11613.2810821113</v>
      </c>
      <c r="Q73" s="46">
        <v>12085.780278282082</v>
      </c>
      <c r="R73" s="46">
        <v>11730.389468734547</v>
      </c>
      <c r="S73" s="46">
        <v>12323.969464562924</v>
      </c>
      <c r="T73" s="46">
        <v>12422.23787733724</v>
      </c>
      <c r="U73" s="56">
        <f t="shared" si="3"/>
        <v>0.30178138396529142</v>
      </c>
      <c r="V73" s="1"/>
    </row>
    <row r="74" spans="1:22" x14ac:dyDescent="0.25">
      <c r="A74" s="67"/>
      <c r="B74" s="66" t="s">
        <v>35</v>
      </c>
      <c r="C74" s="66" t="s">
        <v>14</v>
      </c>
      <c r="D74" s="79">
        <f t="shared" ref="D74" si="81">+SUM(D72:D73)</f>
        <v>11821.389049740952</v>
      </c>
      <c r="E74" s="79">
        <f t="shared" ref="E74" si="82">+SUM(E72:E73)</f>
        <v>12303.39676441928</v>
      </c>
      <c r="F74" s="79">
        <f t="shared" ref="F74" si="83">+SUM(F72:F73)</f>
        <v>12842.421813569958</v>
      </c>
      <c r="G74" s="79">
        <f t="shared" ref="G74" si="84">+SUM(G72:G73)</f>
        <v>13098.063094024823</v>
      </c>
      <c r="H74" s="79">
        <f t="shared" ref="H74" si="85">+SUM(H72:H73)</f>
        <v>12987.869387397724</v>
      </c>
      <c r="I74" s="79">
        <f t="shared" ref="I74" si="86">+SUM(I72:I73)</f>
        <v>13022.413320237876</v>
      </c>
      <c r="J74" s="79">
        <f t="shared" ref="J74" si="87">+SUM(J72:J73)</f>
        <v>13574.18769536923</v>
      </c>
      <c r="K74" s="79">
        <f t="shared" ref="K74" si="88">+SUM(K72:K73)</f>
        <v>13782.380449525554</v>
      </c>
      <c r="L74" s="79">
        <f t="shared" ref="L74" si="89">+SUM(L72:L73)</f>
        <v>13298.868249012263</v>
      </c>
      <c r="M74" s="79">
        <f t="shared" ref="M74" si="90">+SUM(M72:M73)</f>
        <v>13818.897714815881</v>
      </c>
      <c r="N74" s="79">
        <f t="shared" ref="N74" si="91">+SUM(N72:N73)</f>
        <v>14042.502672002436</v>
      </c>
      <c r="O74" s="79">
        <f t="shared" ref="O74" si="92">+SUM(O72:O73)</f>
        <v>13739.587640080812</v>
      </c>
      <c r="P74" s="79">
        <f t="shared" ref="P74" si="93">+SUM(P72:P73)</f>
        <v>14203.343133730772</v>
      </c>
      <c r="Q74" s="79">
        <f>+SUM(Q72:Q73)</f>
        <v>14951.453119207663</v>
      </c>
      <c r="R74" s="79">
        <f>+SUM(R72:R73)</f>
        <v>14177.200125298707</v>
      </c>
      <c r="S74" s="79">
        <f t="shared" ref="S74" si="94">+SUM(S72:S73)</f>
        <v>14696.040611506325</v>
      </c>
      <c r="T74" s="79">
        <f t="shared" ref="T74" si="95">+SUM(T72:T73)</f>
        <v>14723.211769196867</v>
      </c>
      <c r="U74" s="88">
        <f t="shared" si="3"/>
        <v>0.24547222896107157</v>
      </c>
      <c r="V74" s="1"/>
    </row>
    <row r="75" spans="1:22" x14ac:dyDescent="0.25">
      <c r="A75" s="42" t="s">
        <v>11</v>
      </c>
      <c r="B75" s="52" t="s">
        <v>4</v>
      </c>
      <c r="C75" s="44" t="s">
        <v>14</v>
      </c>
      <c r="D75" s="46">
        <v>357.72453962780003</v>
      </c>
      <c r="E75" s="46">
        <v>376.95042994988682</v>
      </c>
      <c r="F75" s="46">
        <v>510.77821200484817</v>
      </c>
      <c r="G75" s="46">
        <v>318.55156220229634</v>
      </c>
      <c r="H75" s="46">
        <v>278.31324651517718</v>
      </c>
      <c r="I75" s="46">
        <v>280.03362307517284</v>
      </c>
      <c r="J75" s="46">
        <v>266.09339451746564</v>
      </c>
      <c r="K75" s="46">
        <v>256.69094338773562</v>
      </c>
      <c r="L75" s="46">
        <v>366.2</v>
      </c>
      <c r="M75" s="46">
        <v>367.76076386257625</v>
      </c>
      <c r="N75" s="46">
        <v>309.89634423869398</v>
      </c>
      <c r="O75" s="46">
        <v>1267.5800287059778</v>
      </c>
      <c r="P75" s="46">
        <v>813.31842797627041</v>
      </c>
      <c r="Q75" s="46">
        <v>915.88931104634935</v>
      </c>
      <c r="R75" s="46">
        <v>654.89302817552652</v>
      </c>
      <c r="S75" s="46">
        <v>492.84864894364193</v>
      </c>
      <c r="T75" s="46">
        <v>1443.2541101040808</v>
      </c>
      <c r="U75" s="56">
        <f t="shared" si="3"/>
        <v>3.0345404081188745</v>
      </c>
    </row>
    <row r="76" spans="1:22" x14ac:dyDescent="0.25">
      <c r="A76" s="42"/>
      <c r="B76" s="52" t="s">
        <v>5</v>
      </c>
      <c r="C76" s="44" t="s">
        <v>14</v>
      </c>
      <c r="D76" s="46">
        <v>524.83433033335166</v>
      </c>
      <c r="E76" s="46">
        <v>556.04776024026887</v>
      </c>
      <c r="F76" s="46">
        <v>500.33326171445759</v>
      </c>
      <c r="G76" s="46">
        <v>515.86647556962782</v>
      </c>
      <c r="H76" s="46">
        <v>576.08944392617559</v>
      </c>
      <c r="I76" s="46">
        <v>502.45691517870569</v>
      </c>
      <c r="J76" s="46">
        <v>443.2120271024674</v>
      </c>
      <c r="K76" s="46">
        <v>558.01342851695517</v>
      </c>
      <c r="L76" s="46">
        <v>611.1</v>
      </c>
      <c r="M76" s="46">
        <v>679.7</v>
      </c>
      <c r="N76" s="46">
        <v>603.13598402134119</v>
      </c>
      <c r="O76" s="46">
        <v>753.96820358639047</v>
      </c>
      <c r="P76" s="46">
        <v>750.4497798436521</v>
      </c>
      <c r="Q76" s="46">
        <v>900.54315383627625</v>
      </c>
      <c r="R76" s="46">
        <v>1136.0780009072892</v>
      </c>
      <c r="S76" s="46">
        <v>1415.6114524667894</v>
      </c>
      <c r="T76" s="46">
        <v>1452.0341660706808</v>
      </c>
      <c r="U76" s="56">
        <f t="shared" si="3"/>
        <v>1.76665241229249</v>
      </c>
    </row>
    <row r="77" spans="1:22" x14ac:dyDescent="0.25">
      <c r="A77" s="67"/>
      <c r="B77" s="66" t="s">
        <v>35</v>
      </c>
      <c r="C77" s="66" t="s">
        <v>14</v>
      </c>
      <c r="D77" s="79">
        <f t="shared" ref="D77" si="96">+SUM(D75:D76)</f>
        <v>882.55886996115169</v>
      </c>
      <c r="E77" s="79">
        <f t="shared" ref="E77" si="97">+SUM(E75:E76)</f>
        <v>932.9981901901557</v>
      </c>
      <c r="F77" s="79">
        <f t="shared" ref="F77" si="98">+SUM(F75:F76)</f>
        <v>1011.1114737193058</v>
      </c>
      <c r="G77" s="79">
        <f t="shared" ref="G77" si="99">+SUM(G75:G76)</f>
        <v>834.41803777192422</v>
      </c>
      <c r="H77" s="79">
        <f t="shared" ref="H77" si="100">+SUM(H75:H76)</f>
        <v>854.40269044135277</v>
      </c>
      <c r="I77" s="79">
        <f t="shared" ref="I77" si="101">+SUM(I75:I76)</f>
        <v>782.49053825387853</v>
      </c>
      <c r="J77" s="79">
        <f t="shared" ref="J77" si="102">+SUM(J75:J76)</f>
        <v>709.30542161993299</v>
      </c>
      <c r="K77" s="79">
        <f t="shared" ref="K77" si="103">+SUM(K75:K76)</f>
        <v>814.70437190469079</v>
      </c>
      <c r="L77" s="79">
        <f t="shared" ref="L77" si="104">+SUM(L75:L76)</f>
        <v>977.3</v>
      </c>
      <c r="M77" s="79">
        <f t="shared" ref="M77" si="105">+SUM(M75:M76)</f>
        <v>1047.4607638625762</v>
      </c>
      <c r="N77" s="79">
        <f t="shared" ref="N77" si="106">+SUM(N75:N76)</f>
        <v>913.03232826003523</v>
      </c>
      <c r="O77" s="79">
        <f t="shared" ref="O77" si="107">+SUM(O75:O76)</f>
        <v>2021.5482322923683</v>
      </c>
      <c r="P77" s="79">
        <f t="shared" ref="P77" si="108">+SUM(P75:P76)</f>
        <v>1563.7682078199225</v>
      </c>
      <c r="Q77" s="79">
        <f>+SUM(Q75:Q76)</f>
        <v>1816.4324648826255</v>
      </c>
      <c r="R77" s="79">
        <f>+SUM(R75:R76)</f>
        <v>1790.9710290828157</v>
      </c>
      <c r="S77" s="79">
        <f t="shared" ref="S77" si="109">+SUM(S75:S76)</f>
        <v>1908.4601014104314</v>
      </c>
      <c r="T77" s="79">
        <f t="shared" ref="T77" si="110">+SUM(T75:T76)</f>
        <v>2895.2882761747614</v>
      </c>
      <c r="U77" s="88">
        <f t="shared" si="3"/>
        <v>2.2805610761151898</v>
      </c>
    </row>
    <row r="78" spans="1:22" x14ac:dyDescent="0.25">
      <c r="U78" s="62"/>
    </row>
    <row r="79" spans="1:22" x14ac:dyDescent="0.25">
      <c r="U79" s="62"/>
    </row>
    <row r="80" spans="1:22" ht="15" x14ac:dyDescent="0.25">
      <c r="A80" s="15" t="s">
        <v>27</v>
      </c>
      <c r="P80" s="27"/>
      <c r="Q80" s="27"/>
      <c r="R80" s="27"/>
      <c r="S80" s="27"/>
      <c r="T80" s="27"/>
      <c r="U80" s="62"/>
    </row>
    <row r="81" spans="1:22" ht="15" x14ac:dyDescent="0.25">
      <c r="A81" s="48" t="s">
        <v>34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60"/>
    </row>
    <row r="82" spans="1:22" s="8" customFormat="1" ht="27" customHeight="1" x14ac:dyDescent="0.25">
      <c r="A82" s="40" t="s">
        <v>2</v>
      </c>
      <c r="B82" s="40" t="s">
        <v>3</v>
      </c>
      <c r="C82" s="40" t="s">
        <v>13</v>
      </c>
      <c r="D82" s="47">
        <v>2001</v>
      </c>
      <c r="E82" s="47">
        <v>2002</v>
      </c>
      <c r="F82" s="47">
        <v>2003</v>
      </c>
      <c r="G82" s="47">
        <v>2004</v>
      </c>
      <c r="H82" s="47">
        <v>2005</v>
      </c>
      <c r="I82" s="47">
        <v>2006</v>
      </c>
      <c r="J82" s="47">
        <v>2007</v>
      </c>
      <c r="K82" s="47">
        <v>2008</v>
      </c>
      <c r="L82" s="47">
        <v>2009</v>
      </c>
      <c r="M82" s="47">
        <v>2010</v>
      </c>
      <c r="N82" s="47">
        <v>2011</v>
      </c>
      <c r="O82" s="47">
        <v>2012</v>
      </c>
      <c r="P82" s="47">
        <v>2013</v>
      </c>
      <c r="Q82" s="47">
        <v>2014</v>
      </c>
      <c r="R82" s="47">
        <v>2015</v>
      </c>
      <c r="S82" s="47">
        <v>2016</v>
      </c>
      <c r="T82" s="47">
        <v>2017</v>
      </c>
      <c r="U82" s="40" t="s">
        <v>136</v>
      </c>
      <c r="V82" s="36"/>
    </row>
    <row r="83" spans="1:22" x14ac:dyDescent="0.25">
      <c r="A83" s="42" t="s">
        <v>6</v>
      </c>
      <c r="B83" s="52" t="s">
        <v>4</v>
      </c>
      <c r="C83" s="52" t="s">
        <v>20</v>
      </c>
      <c r="D83" s="46">
        <v>44.191774205448283</v>
      </c>
      <c r="E83" s="46">
        <v>44.00205448929092</v>
      </c>
      <c r="F83" s="46">
        <v>41.409062207756513</v>
      </c>
      <c r="G83" s="46">
        <v>43.249644772720004</v>
      </c>
      <c r="H83" s="46">
        <v>38.104030162831741</v>
      </c>
      <c r="I83" s="46">
        <v>41.745640444310645</v>
      </c>
      <c r="J83" s="46">
        <v>47.511096352721474</v>
      </c>
      <c r="K83" s="46">
        <v>46.569787430460444</v>
      </c>
      <c r="L83" s="46">
        <v>47.345157792103244</v>
      </c>
      <c r="M83" s="46">
        <v>48.50764966138329</v>
      </c>
      <c r="N83" s="46">
        <v>56.871229074709703</v>
      </c>
      <c r="O83" s="46">
        <v>50.347212224870262</v>
      </c>
      <c r="P83" s="46">
        <v>57.385549124019185</v>
      </c>
      <c r="Q83" s="46">
        <v>57.804978154851511</v>
      </c>
      <c r="R83" s="46">
        <v>57.312461887948359</v>
      </c>
      <c r="S83" s="46">
        <v>61.851148006303141</v>
      </c>
      <c r="T83" s="46">
        <v>65.10576125502071</v>
      </c>
      <c r="U83" s="56">
        <f t="shared" ref="U83:U100" si="111">R83/D83-1</f>
        <v>0.29690339250698061</v>
      </c>
    </row>
    <row r="84" spans="1:22" x14ac:dyDescent="0.25">
      <c r="A84" s="42"/>
      <c r="B84" s="52" t="s">
        <v>5</v>
      </c>
      <c r="C84" s="52" t="s">
        <v>20</v>
      </c>
      <c r="D84" s="46">
        <v>4.6370988328521339</v>
      </c>
      <c r="E84" s="46">
        <v>4.613668987632491</v>
      </c>
      <c r="F84" s="46">
        <v>5.1992607642669375</v>
      </c>
      <c r="G84" s="46">
        <v>5.7651625386769583</v>
      </c>
      <c r="H84" s="46">
        <v>5.8551998394908154</v>
      </c>
      <c r="I84" s="46">
        <v>5.8015599857389786</v>
      </c>
      <c r="J84" s="46">
        <v>5.8129357439784419</v>
      </c>
      <c r="K84" s="46">
        <v>5.3636379093960729</v>
      </c>
      <c r="L84" s="46">
        <v>5.3082091653115375</v>
      </c>
      <c r="M84" s="46">
        <v>4.9000000000000004</v>
      </c>
      <c r="N84" s="46">
        <v>4.8605966830183531</v>
      </c>
      <c r="O84" s="46">
        <v>4.751095782378278</v>
      </c>
      <c r="P84" s="46">
        <v>5.0858486311010074</v>
      </c>
      <c r="Q84" s="46">
        <v>5.0179311238352851</v>
      </c>
      <c r="R84" s="46">
        <v>4.8003327656703778</v>
      </c>
      <c r="S84" s="46">
        <v>4.1259212458358068</v>
      </c>
      <c r="T84" s="46">
        <v>3.7867654207622725</v>
      </c>
      <c r="U84" s="56">
        <f t="shared" si="111"/>
        <v>3.5201736840671183E-2</v>
      </c>
    </row>
    <row r="85" spans="1:22" x14ac:dyDescent="0.25">
      <c r="A85" s="67"/>
      <c r="B85" s="66" t="s">
        <v>35</v>
      </c>
      <c r="C85" s="69" t="s">
        <v>20</v>
      </c>
      <c r="D85" s="79">
        <f t="shared" ref="D85" si="112">+SUM(D83:D84)</f>
        <v>48.828873038300415</v>
      </c>
      <c r="E85" s="79">
        <f t="shared" ref="E85" si="113">+SUM(E83:E84)</f>
        <v>48.615723476923414</v>
      </c>
      <c r="F85" s="79">
        <f t="shared" ref="F85" si="114">+SUM(F83:F84)</f>
        <v>46.608322972023451</v>
      </c>
      <c r="G85" s="79">
        <f t="shared" ref="G85" si="115">+SUM(G83:G84)</f>
        <v>49.014807311396964</v>
      </c>
      <c r="H85" s="79">
        <f t="shared" ref="H85" si="116">+SUM(H83:H84)</f>
        <v>43.959230002322556</v>
      </c>
      <c r="I85" s="79">
        <f t="shared" ref="I85" si="117">+SUM(I83:I84)</f>
        <v>47.547200430049621</v>
      </c>
      <c r="J85" s="79">
        <f t="shared" ref="J85" si="118">+SUM(J83:J84)</f>
        <v>53.324032096699916</v>
      </c>
      <c r="K85" s="79">
        <f t="shared" ref="K85" si="119">+SUM(K83:K84)</f>
        <v>51.93342533985652</v>
      </c>
      <c r="L85" s="79">
        <f t="shared" ref="L85" si="120">+SUM(L83:L84)</f>
        <v>52.653366957414782</v>
      </c>
      <c r="M85" s="79">
        <f t="shared" ref="M85" si="121">+SUM(M83:M84)</f>
        <v>53.407649661383289</v>
      </c>
      <c r="N85" s="79">
        <f t="shared" ref="N85" si="122">+SUM(N83:N84)</f>
        <v>61.731825757728053</v>
      </c>
      <c r="O85" s="79">
        <f t="shared" ref="O85" si="123">+SUM(O83:O84)</f>
        <v>55.098308007248541</v>
      </c>
      <c r="P85" s="79">
        <f t="shared" ref="P85" si="124">+SUM(P83:P84)</f>
        <v>62.471397755120194</v>
      </c>
      <c r="Q85" s="79">
        <f>+SUM(Q83:Q84)</f>
        <v>62.822909278686794</v>
      </c>
      <c r="R85" s="79">
        <f>+SUM(R83:R84)</f>
        <v>62.112794653618735</v>
      </c>
      <c r="S85" s="79">
        <f t="shared" ref="S85" si="125">+SUM(S83:S84)</f>
        <v>65.977069252138946</v>
      </c>
      <c r="T85" s="79">
        <f t="shared" ref="T85" si="126">+SUM(T83:T84)</f>
        <v>68.892526675782989</v>
      </c>
      <c r="U85" s="88">
        <f t="shared" si="111"/>
        <v>0.27205054691511465</v>
      </c>
    </row>
    <row r="86" spans="1:22" x14ac:dyDescent="0.25">
      <c r="A86" s="42" t="s">
        <v>12</v>
      </c>
      <c r="B86" s="52" t="s">
        <v>4</v>
      </c>
      <c r="C86" s="52" t="s">
        <v>20</v>
      </c>
      <c r="D86" s="46">
        <v>10.600303394442033</v>
      </c>
      <c r="E86" s="46">
        <v>11.509752354235745</v>
      </c>
      <c r="F86" s="46">
        <v>12.024695973075278</v>
      </c>
      <c r="G86" s="46">
        <v>10.615123799284989</v>
      </c>
      <c r="H86" s="46">
        <v>13.854528487471548</v>
      </c>
      <c r="I86" s="46">
        <v>15.799493762225842</v>
      </c>
      <c r="J86" s="46">
        <v>18.238996393537064</v>
      </c>
      <c r="K86" s="46">
        <v>12.798390638362804</v>
      </c>
      <c r="L86" s="46">
        <v>14.57342414453081</v>
      </c>
      <c r="M86" s="46">
        <v>10.357789319962341</v>
      </c>
      <c r="N86" s="46">
        <v>12.634584138078999</v>
      </c>
      <c r="O86" s="46">
        <v>9.6722197595077706</v>
      </c>
      <c r="P86" s="46">
        <v>10.422101581170661</v>
      </c>
      <c r="Q86" s="46">
        <v>9.1144024886357968</v>
      </c>
      <c r="R86" s="46">
        <v>17.912301766405516</v>
      </c>
      <c r="S86" s="46">
        <v>21.530295743060456</v>
      </c>
      <c r="T86" s="46">
        <v>19.164660658530359</v>
      </c>
      <c r="U86" s="56">
        <f t="shared" si="111"/>
        <v>0.68979142387540726</v>
      </c>
    </row>
    <row r="87" spans="1:22" x14ac:dyDescent="0.25">
      <c r="A87" s="42"/>
      <c r="B87" s="52" t="s">
        <v>5</v>
      </c>
      <c r="C87" s="52" t="s">
        <v>20</v>
      </c>
      <c r="D87" s="46">
        <v>13.972195929719954</v>
      </c>
      <c r="E87" s="46">
        <v>14.389269340983605</v>
      </c>
      <c r="F87" s="46">
        <v>14.852341499192026</v>
      </c>
      <c r="G87" s="46">
        <v>13.344858727439775</v>
      </c>
      <c r="H87" s="46">
        <v>16.196325065649109</v>
      </c>
      <c r="I87" s="46">
        <v>17.109318717950014</v>
      </c>
      <c r="J87" s="46">
        <v>17.067128693836782</v>
      </c>
      <c r="K87" s="46">
        <v>20.706622048491756</v>
      </c>
      <c r="L87" s="46">
        <v>18.776728341744995</v>
      </c>
      <c r="M87" s="46">
        <v>19.2</v>
      </c>
      <c r="N87" s="46">
        <v>19.80130622023221</v>
      </c>
      <c r="O87" s="46">
        <v>21.731306160724458</v>
      </c>
      <c r="P87" s="46">
        <v>23.809972741248849</v>
      </c>
      <c r="Q87" s="46">
        <v>21.277662033265731</v>
      </c>
      <c r="R87" s="46">
        <v>22.277549686986912</v>
      </c>
      <c r="S87" s="46">
        <v>19.142691389540889</v>
      </c>
      <c r="T87" s="46">
        <v>19.276358047968852</v>
      </c>
      <c r="U87" s="56">
        <f t="shared" si="111"/>
        <v>0.59442007534412111</v>
      </c>
    </row>
    <row r="88" spans="1:22" x14ac:dyDescent="0.25">
      <c r="A88" s="67"/>
      <c r="B88" s="66" t="s">
        <v>35</v>
      </c>
      <c r="C88" s="69" t="s">
        <v>20</v>
      </c>
      <c r="D88" s="79">
        <f t="shared" ref="D88" si="127">+SUM(D86:D87)</f>
        <v>24.572499324161988</v>
      </c>
      <c r="E88" s="79">
        <f t="shared" ref="E88" si="128">+SUM(E86:E87)</f>
        <v>25.89902169521935</v>
      </c>
      <c r="F88" s="79">
        <f t="shared" ref="F88" si="129">+SUM(F86:F87)</f>
        <v>26.877037472267304</v>
      </c>
      <c r="G88" s="79">
        <f t="shared" ref="G88" si="130">+SUM(G86:G87)</f>
        <v>23.959982526724765</v>
      </c>
      <c r="H88" s="79">
        <f t="shared" ref="H88" si="131">+SUM(H86:H87)</f>
        <v>30.050853553120657</v>
      </c>
      <c r="I88" s="79">
        <f t="shared" ref="I88" si="132">+SUM(I86:I87)</f>
        <v>32.908812480175854</v>
      </c>
      <c r="J88" s="79">
        <f t="shared" ref="J88" si="133">+SUM(J86:J87)</f>
        <v>35.306125087373843</v>
      </c>
      <c r="K88" s="79">
        <f t="shared" ref="K88" si="134">+SUM(K86:K87)</f>
        <v>33.505012686854556</v>
      </c>
      <c r="L88" s="79">
        <f t="shared" ref="L88" si="135">+SUM(L86:L87)</f>
        <v>33.350152486275803</v>
      </c>
      <c r="M88" s="79">
        <f t="shared" ref="M88" si="136">+SUM(M86:M87)</f>
        <v>29.557789319962339</v>
      </c>
      <c r="N88" s="79">
        <f t="shared" ref="N88" si="137">+SUM(N86:N87)</f>
        <v>32.435890358311212</v>
      </c>
      <c r="O88" s="79">
        <f t="shared" ref="O88" si="138">+SUM(O86:O87)</f>
        <v>31.403525920232227</v>
      </c>
      <c r="P88" s="79">
        <f t="shared" ref="P88" si="139">+SUM(P86:P87)</f>
        <v>34.232074322419507</v>
      </c>
      <c r="Q88" s="79">
        <f>+SUM(Q86:Q87)</f>
        <v>30.392064521901528</v>
      </c>
      <c r="R88" s="79">
        <f>+SUM(R86:R87)</f>
        <v>40.189851453392428</v>
      </c>
      <c r="S88" s="79">
        <f t="shared" ref="S88" si="140">+SUM(S86:S87)</f>
        <v>40.672987132601349</v>
      </c>
      <c r="T88" s="79">
        <f t="shared" ref="T88" si="141">+SUM(T86:T87)</f>
        <v>38.441018706499207</v>
      </c>
      <c r="U88" s="88">
        <f t="shared" si="111"/>
        <v>0.63556221624855191</v>
      </c>
    </row>
    <row r="89" spans="1:22" x14ac:dyDescent="0.25">
      <c r="A89" s="42" t="s">
        <v>96</v>
      </c>
      <c r="B89" s="52" t="s">
        <v>4</v>
      </c>
      <c r="C89" s="52" t="s">
        <v>20</v>
      </c>
      <c r="D89" s="46">
        <v>39.606726088824459</v>
      </c>
      <c r="E89" s="46">
        <v>39.76087513039171</v>
      </c>
      <c r="F89" s="46">
        <v>37.609369155663195</v>
      </c>
      <c r="G89" s="46">
        <v>38.838270409346777</v>
      </c>
      <c r="H89" s="46">
        <v>35.118835818098468</v>
      </c>
      <c r="I89" s="46">
        <v>38.6</v>
      </c>
      <c r="J89" s="46">
        <v>44.1</v>
      </c>
      <c r="K89" s="46">
        <v>43.6</v>
      </c>
      <c r="L89" s="46">
        <v>44.2</v>
      </c>
      <c r="M89" s="46">
        <v>45.3</v>
      </c>
      <c r="N89" s="46">
        <v>52.612359213511297</v>
      </c>
      <c r="O89" s="46">
        <v>48.864382685606991</v>
      </c>
      <c r="P89" s="46">
        <v>54.082394368968743</v>
      </c>
      <c r="Q89" s="46">
        <v>55.604726157823116</v>
      </c>
      <c r="R89" s="46">
        <v>54.851342565871377</v>
      </c>
      <c r="S89" s="46">
        <v>58.704029805616095</v>
      </c>
      <c r="T89" s="46">
        <v>61.071357320337832</v>
      </c>
      <c r="U89" s="56">
        <f t="shared" si="111"/>
        <v>0.38489968705967792</v>
      </c>
    </row>
    <row r="90" spans="1:22" x14ac:dyDescent="0.25">
      <c r="A90" s="42"/>
      <c r="B90" s="52" t="s">
        <v>5</v>
      </c>
      <c r="C90" s="52" t="s">
        <v>20</v>
      </c>
      <c r="D90" s="46">
        <v>6.0044376532971935</v>
      </c>
      <c r="E90" s="46">
        <v>5.9867689066942464</v>
      </c>
      <c r="F90" s="46">
        <v>6.5344587207029026</v>
      </c>
      <c r="G90" s="46">
        <v>6.8589608803466078</v>
      </c>
      <c r="H90" s="46">
        <v>7.1715724269712853</v>
      </c>
      <c r="I90" s="46">
        <v>7.2269073779858068</v>
      </c>
      <c r="J90" s="46">
        <v>7.1654153777043126</v>
      </c>
      <c r="K90" s="46">
        <v>6.7539143899103768</v>
      </c>
      <c r="L90" s="46">
        <v>6.5571815373527667</v>
      </c>
      <c r="M90" s="46">
        <v>6.2</v>
      </c>
      <c r="N90" s="46">
        <v>6.3948714425318762</v>
      </c>
      <c r="O90" s="46">
        <v>6.0494183757319684</v>
      </c>
      <c r="P90" s="46">
        <v>6.5375664797217503</v>
      </c>
      <c r="Q90" s="46">
        <v>6.3558927046477303</v>
      </c>
      <c r="R90" s="46">
        <v>5.9482753760183931</v>
      </c>
      <c r="S90" s="46">
        <v>5.2991736044211271</v>
      </c>
      <c r="T90" s="46">
        <v>5.2500151111325799</v>
      </c>
      <c r="U90" s="56">
        <f t="shared" si="111"/>
        <v>-9.353461643149874E-3</v>
      </c>
    </row>
    <row r="91" spans="1:22" x14ac:dyDescent="0.25">
      <c r="A91" s="67"/>
      <c r="B91" s="66" t="s">
        <v>35</v>
      </c>
      <c r="C91" s="69" t="s">
        <v>20</v>
      </c>
      <c r="D91" s="79">
        <f t="shared" ref="D91" si="142">+SUM(D89:D90)</f>
        <v>45.611163742121654</v>
      </c>
      <c r="E91" s="79">
        <f t="shared" ref="E91" si="143">+SUM(E89:E90)</f>
        <v>45.747644037085955</v>
      </c>
      <c r="F91" s="79">
        <f t="shared" ref="F91" si="144">+SUM(F89:F90)</f>
        <v>44.143827876366096</v>
      </c>
      <c r="G91" s="79">
        <f t="shared" ref="G91" si="145">+SUM(G89:G90)</f>
        <v>45.697231289693384</v>
      </c>
      <c r="H91" s="79">
        <f t="shared" ref="H91" si="146">+SUM(H89:H90)</f>
        <v>42.290408245069756</v>
      </c>
      <c r="I91" s="79">
        <f t="shared" ref="I91" si="147">+SUM(I89:I90)</f>
        <v>45.826907377985805</v>
      </c>
      <c r="J91" s="79">
        <f t="shared" ref="J91" si="148">+SUM(J89:J90)</f>
        <v>51.265415377704315</v>
      </c>
      <c r="K91" s="79">
        <f t="shared" ref="K91" si="149">+SUM(K89:K90)</f>
        <v>50.353914389910379</v>
      </c>
      <c r="L91" s="79">
        <f t="shared" ref="L91" si="150">+SUM(L89:L90)</f>
        <v>50.757181537352771</v>
      </c>
      <c r="M91" s="79">
        <f t="shared" ref="M91" si="151">+SUM(M89:M90)</f>
        <v>51.5</v>
      </c>
      <c r="N91" s="79">
        <f t="shared" ref="N91" si="152">+SUM(N89:N90)</f>
        <v>59.007230656043177</v>
      </c>
      <c r="O91" s="79">
        <f t="shared" ref="O91" si="153">+SUM(O89:O90)</f>
        <v>54.913801061338958</v>
      </c>
      <c r="P91" s="79">
        <f t="shared" ref="P91" si="154">+SUM(P89:P90)</f>
        <v>60.619960848690496</v>
      </c>
      <c r="Q91" s="79">
        <f>+SUM(Q89:Q90)</f>
        <v>61.960618862470845</v>
      </c>
      <c r="R91" s="79">
        <f>+SUM(R89:R90)</f>
        <v>60.799617941889771</v>
      </c>
      <c r="S91" s="79">
        <f t="shared" ref="S91" si="155">+SUM(S89:S90)</f>
        <v>64.003203410037216</v>
      </c>
      <c r="T91" s="79">
        <f t="shared" ref="T91" si="156">+SUM(T89:T90)</f>
        <v>66.321372431470408</v>
      </c>
      <c r="U91" s="88">
        <f t="shared" si="111"/>
        <v>0.33299861160397581</v>
      </c>
    </row>
    <row r="92" spans="1:22" x14ac:dyDescent="0.25">
      <c r="A92" s="42" t="s">
        <v>7</v>
      </c>
      <c r="B92" s="43" t="s">
        <v>4</v>
      </c>
      <c r="C92" s="52" t="s">
        <v>21</v>
      </c>
      <c r="D92" s="46">
        <v>2.1482391049065481</v>
      </c>
      <c r="E92" s="46">
        <v>1.7876384777120762</v>
      </c>
      <c r="F92" s="46">
        <v>1.912571547853205</v>
      </c>
      <c r="G92" s="46">
        <v>1.7155010395072936</v>
      </c>
      <c r="H92" s="46">
        <v>1.8646256647919344</v>
      </c>
      <c r="I92" s="46">
        <v>1.602859890228802</v>
      </c>
      <c r="J92" s="46">
        <v>1.5074390873650154</v>
      </c>
      <c r="K92" s="46">
        <v>1.9650961037698036</v>
      </c>
      <c r="L92" s="46">
        <v>1.9035665554919257</v>
      </c>
      <c r="M92" s="46">
        <v>1.5530029620606047</v>
      </c>
      <c r="N92" s="46">
        <v>1.7612892210489599</v>
      </c>
      <c r="O92" s="46">
        <v>1.3689225383175385</v>
      </c>
      <c r="P92" s="46">
        <v>1.9215663350553802</v>
      </c>
      <c r="Q92" s="46">
        <v>1.5664000461653769</v>
      </c>
      <c r="R92" s="46">
        <v>1.827640675630454</v>
      </c>
      <c r="S92" s="46">
        <v>2.3187299465200284</v>
      </c>
      <c r="T92" s="46">
        <v>2.2882273232416934</v>
      </c>
      <c r="U92" s="56">
        <f t="shared" si="111"/>
        <v>-0.14923777737024335</v>
      </c>
    </row>
    <row r="93" spans="1:22" x14ac:dyDescent="0.25">
      <c r="A93" s="42"/>
      <c r="B93" s="43" t="s">
        <v>5</v>
      </c>
      <c r="C93" s="52" t="s">
        <v>21</v>
      </c>
      <c r="D93" s="46">
        <v>67.215374926127438</v>
      </c>
      <c r="E93" s="46">
        <v>69.5685945267183</v>
      </c>
      <c r="F93" s="46">
        <v>71.501431429620922</v>
      </c>
      <c r="G93" s="46">
        <v>69.950644806092726</v>
      </c>
      <c r="H93" s="46">
        <v>69.945691220935544</v>
      </c>
      <c r="I93" s="46">
        <v>72.009246890276486</v>
      </c>
      <c r="J93" s="46">
        <v>73.605462425460274</v>
      </c>
      <c r="K93" s="46">
        <v>76.774522032682469</v>
      </c>
      <c r="L93" s="46">
        <v>73.385257258606032</v>
      </c>
      <c r="M93" s="46">
        <v>72.900000000000006</v>
      </c>
      <c r="N93" s="46">
        <v>79.549273548851602</v>
      </c>
      <c r="O93" s="46">
        <v>66.459933994817987</v>
      </c>
      <c r="P93" s="46">
        <v>79.701219222357651</v>
      </c>
      <c r="Q93" s="46">
        <v>80.349434473268445</v>
      </c>
      <c r="R93" s="46">
        <v>81.023829914954561</v>
      </c>
      <c r="S93" s="46">
        <v>82.538361641219851</v>
      </c>
      <c r="T93" s="46">
        <v>84.470993705436143</v>
      </c>
      <c r="U93" s="56">
        <f t="shared" si="111"/>
        <v>0.20543595872228937</v>
      </c>
    </row>
    <row r="94" spans="1:22" x14ac:dyDescent="0.25">
      <c r="A94" s="67"/>
      <c r="B94" s="66" t="s">
        <v>35</v>
      </c>
      <c r="C94" s="69" t="s">
        <v>21</v>
      </c>
      <c r="D94" s="79">
        <f t="shared" ref="D94" si="157">+SUM(D92:D93)</f>
        <v>69.36361403103399</v>
      </c>
      <c r="E94" s="79">
        <f t="shared" ref="E94" si="158">+SUM(E92:E93)</f>
        <v>71.356233004430379</v>
      </c>
      <c r="F94" s="79">
        <f t="shared" ref="F94" si="159">+SUM(F92:F93)</f>
        <v>73.414002977474127</v>
      </c>
      <c r="G94" s="79">
        <f t="shared" ref="G94" si="160">+SUM(G92:G93)</f>
        <v>71.666145845600013</v>
      </c>
      <c r="H94" s="79">
        <f t="shared" ref="H94" si="161">+SUM(H92:H93)</f>
        <v>71.810316885727474</v>
      </c>
      <c r="I94" s="79">
        <f t="shared" ref="I94" si="162">+SUM(I92:I93)</f>
        <v>73.612106780505286</v>
      </c>
      <c r="J94" s="79">
        <f t="shared" ref="J94" si="163">+SUM(J92:J93)</f>
        <v>75.112901512825289</v>
      </c>
      <c r="K94" s="79">
        <f t="shared" ref="K94" si="164">+SUM(K92:K93)</f>
        <v>78.739618136452279</v>
      </c>
      <c r="L94" s="79">
        <f t="shared" ref="L94" si="165">+SUM(L92:L93)</f>
        <v>75.288823814097952</v>
      </c>
      <c r="M94" s="79">
        <f t="shared" ref="M94" si="166">+SUM(M92:M93)</f>
        <v>74.453002962060609</v>
      </c>
      <c r="N94" s="79">
        <f t="shared" ref="N94" si="167">+SUM(N92:N93)</f>
        <v>81.310562769900557</v>
      </c>
      <c r="O94" s="79">
        <f t="shared" ref="O94" si="168">+SUM(O92:O93)</f>
        <v>67.828856533135522</v>
      </c>
      <c r="P94" s="79">
        <f t="shared" ref="P94" si="169">+SUM(P92:P93)</f>
        <v>81.622785557413025</v>
      </c>
      <c r="Q94" s="79">
        <f>+SUM(Q92:Q93)</f>
        <v>81.915834519433815</v>
      </c>
      <c r="R94" s="79">
        <f>+SUM(R92:R93)</f>
        <v>82.851470590585009</v>
      </c>
      <c r="S94" s="79">
        <f t="shared" ref="S94" si="170">+SUM(S92:S93)</f>
        <v>84.857091587739873</v>
      </c>
      <c r="T94" s="79">
        <f t="shared" ref="T94" si="171">+SUM(T92:T93)</f>
        <v>86.759221028677842</v>
      </c>
      <c r="U94" s="88">
        <f t="shared" si="111"/>
        <v>0.19445146778996292</v>
      </c>
    </row>
    <row r="95" spans="1:22" x14ac:dyDescent="0.25">
      <c r="A95" s="42" t="s">
        <v>9</v>
      </c>
      <c r="B95" s="43" t="s">
        <v>4</v>
      </c>
      <c r="C95" s="52" t="s">
        <v>87</v>
      </c>
      <c r="D95" s="46">
        <v>2045.9099649898653</v>
      </c>
      <c r="E95" s="46">
        <v>1751.7140992408092</v>
      </c>
      <c r="F95" s="46">
        <v>1684.628567832694</v>
      </c>
      <c r="G95" s="46">
        <v>1533.8735922369758</v>
      </c>
      <c r="H95" s="46">
        <v>1603.7713835534612</v>
      </c>
      <c r="I95" s="46">
        <v>1549.4784309080685</v>
      </c>
      <c r="J95" s="46">
        <v>1563.7746232931222</v>
      </c>
      <c r="K95" s="46">
        <v>1607.8086773957989</v>
      </c>
      <c r="L95" s="46">
        <v>1440.0840345529691</v>
      </c>
      <c r="M95" s="46">
        <v>1437.7645386455215</v>
      </c>
      <c r="N95" s="46">
        <v>1401.2848398626199</v>
      </c>
      <c r="O95" s="46">
        <v>1395.7067272856493</v>
      </c>
      <c r="P95" s="46">
        <v>1353.3263203049155</v>
      </c>
      <c r="Q95" s="46">
        <v>1381.3763182253349</v>
      </c>
      <c r="R95" s="46">
        <v>1334.5642587035186</v>
      </c>
      <c r="S95" s="46">
        <v>1366.3729375589685</v>
      </c>
      <c r="T95" s="46">
        <v>1528.075926105769</v>
      </c>
      <c r="U95" s="56">
        <f t="shared" si="111"/>
        <v>-0.34769159858404153</v>
      </c>
    </row>
    <row r="96" spans="1:22" x14ac:dyDescent="0.25">
      <c r="A96" s="42"/>
      <c r="B96" s="43" t="s">
        <v>5</v>
      </c>
      <c r="C96" s="52" t="s">
        <v>87</v>
      </c>
      <c r="D96" s="46">
        <v>1143.3381802898684</v>
      </c>
      <c r="E96" s="46">
        <v>1204.7076690822589</v>
      </c>
      <c r="F96" s="46">
        <v>1221.1323610825229</v>
      </c>
      <c r="G96" s="46">
        <v>1219.0308320810022</v>
      </c>
      <c r="H96" s="46">
        <v>1182.4230910515475</v>
      </c>
      <c r="I96" s="46">
        <v>1178.9001236803138</v>
      </c>
      <c r="J96" s="46">
        <v>1207.2320105933893</v>
      </c>
      <c r="K96" s="46">
        <v>1229.4012459699816</v>
      </c>
      <c r="L96" s="46">
        <v>1112.2976499148538</v>
      </c>
      <c r="M96" s="46">
        <v>1143</v>
      </c>
      <c r="N96" s="46">
        <v>1171.4473182352901</v>
      </c>
      <c r="O96" s="46">
        <v>1211.9932735068328</v>
      </c>
      <c r="P96" s="46">
        <v>1337.329895245517</v>
      </c>
      <c r="Q96" s="46">
        <v>1219.8215822244158</v>
      </c>
      <c r="R96" s="46">
        <v>1129.4894720256852</v>
      </c>
      <c r="S96" s="46">
        <v>1157.0012815652804</v>
      </c>
      <c r="T96" s="46">
        <v>1067.0766683160678</v>
      </c>
      <c r="U96" s="56">
        <f t="shared" si="111"/>
        <v>-1.2112521476954519E-2</v>
      </c>
    </row>
    <row r="97" spans="1:22" x14ac:dyDescent="0.25">
      <c r="A97" s="67"/>
      <c r="B97" s="66" t="s">
        <v>35</v>
      </c>
      <c r="C97" s="69" t="s">
        <v>87</v>
      </c>
      <c r="D97" s="79">
        <f t="shared" ref="D97" si="172">+SUM(D95:D96)</f>
        <v>3189.2481452797338</v>
      </c>
      <c r="E97" s="79">
        <f t="shared" ref="E97" si="173">+SUM(E95:E96)</f>
        <v>2956.4217683230681</v>
      </c>
      <c r="F97" s="79">
        <f t="shared" ref="F97" si="174">+SUM(F95:F96)</f>
        <v>2905.7609289152169</v>
      </c>
      <c r="G97" s="79">
        <f t="shared" ref="G97" si="175">+SUM(G95:G96)</f>
        <v>2752.9044243179778</v>
      </c>
      <c r="H97" s="79">
        <f t="shared" ref="H97" si="176">+SUM(H95:H96)</f>
        <v>2786.1944746050085</v>
      </c>
      <c r="I97" s="79">
        <f t="shared" ref="I97" si="177">+SUM(I95:I96)</f>
        <v>2728.378554588382</v>
      </c>
      <c r="J97" s="79">
        <f t="shared" ref="J97" si="178">+SUM(J95:J96)</f>
        <v>2771.0066338865117</v>
      </c>
      <c r="K97" s="79">
        <f t="shared" ref="K97" si="179">+SUM(K95:K96)</f>
        <v>2837.2099233657805</v>
      </c>
      <c r="L97" s="79">
        <f t="shared" ref="L97" si="180">+SUM(L95:L96)</f>
        <v>2552.3816844678231</v>
      </c>
      <c r="M97" s="79">
        <f t="shared" ref="M97" si="181">+SUM(M95:M96)</f>
        <v>2580.7645386455215</v>
      </c>
      <c r="N97" s="79">
        <f t="shared" ref="N97" si="182">+SUM(N95:N96)</f>
        <v>2572.7321580979101</v>
      </c>
      <c r="O97" s="79">
        <f t="shared" ref="O97" si="183">+SUM(O95:O96)</f>
        <v>2607.7000007924821</v>
      </c>
      <c r="P97" s="79">
        <f t="shared" ref="P97" si="184">+SUM(P95:P96)</f>
        <v>2690.6562155504325</v>
      </c>
      <c r="Q97" s="79">
        <f>+SUM(Q95:Q96)</f>
        <v>2601.1979004497507</v>
      </c>
      <c r="R97" s="79">
        <f>+SUM(R95:R96)</f>
        <v>2464.0537307292038</v>
      </c>
      <c r="S97" s="79">
        <f t="shared" ref="S97" si="185">+SUM(S95:S96)</f>
        <v>2523.3742191242491</v>
      </c>
      <c r="T97" s="79">
        <f t="shared" ref="T97" si="186">+SUM(T95:T96)</f>
        <v>2595.1525944218365</v>
      </c>
      <c r="U97" s="88">
        <f t="shared" si="111"/>
        <v>-0.22738726543554111</v>
      </c>
    </row>
    <row r="98" spans="1:22" x14ac:dyDescent="0.25">
      <c r="A98" s="42" t="s">
        <v>85</v>
      </c>
      <c r="B98" s="43" t="s">
        <v>4</v>
      </c>
      <c r="C98" s="52" t="s">
        <v>22</v>
      </c>
      <c r="D98" s="46">
        <v>16.361021491179056</v>
      </c>
      <c r="E98" s="46">
        <v>15.713071799109052</v>
      </c>
      <c r="F98" s="46">
        <v>15.67200895547702</v>
      </c>
      <c r="G98" s="46">
        <v>16.238846083958798</v>
      </c>
      <c r="H98" s="46">
        <v>14.932658192374339</v>
      </c>
      <c r="I98" s="46">
        <v>14.783437904828613</v>
      </c>
      <c r="J98" s="46">
        <v>14.668314922146507</v>
      </c>
      <c r="K98" s="46">
        <v>12.198530743983984</v>
      </c>
      <c r="L98" s="46">
        <v>13.154956283755833</v>
      </c>
      <c r="M98" s="46">
        <v>12.322816137249212</v>
      </c>
      <c r="N98" s="46">
        <v>12.459165149442599</v>
      </c>
      <c r="O98" s="46">
        <v>11.293459433758475</v>
      </c>
      <c r="P98" s="46">
        <v>11.454019246728967</v>
      </c>
      <c r="Q98" s="46">
        <v>9.8036503858385711</v>
      </c>
      <c r="R98" s="46">
        <v>8.1660810498807415</v>
      </c>
      <c r="S98" s="46">
        <v>6.3009932812781599</v>
      </c>
      <c r="T98" s="46">
        <v>6.7466136475004932</v>
      </c>
      <c r="U98" s="56">
        <f t="shared" si="111"/>
        <v>-0.5008819556723012</v>
      </c>
      <c r="V98" s="1"/>
    </row>
    <row r="99" spans="1:22" x14ac:dyDescent="0.25">
      <c r="A99" s="42"/>
      <c r="B99" s="43" t="s">
        <v>5</v>
      </c>
      <c r="C99" s="52" t="s">
        <v>22</v>
      </c>
      <c r="D99" s="46">
        <v>64.484905747985053</v>
      </c>
      <c r="E99" s="46">
        <v>62.648876270131794</v>
      </c>
      <c r="F99" s="46">
        <v>61.032785760715633</v>
      </c>
      <c r="G99" s="46">
        <v>61.228146864491748</v>
      </c>
      <c r="H99" s="46">
        <v>51.696873494338689</v>
      </c>
      <c r="I99" s="46">
        <v>51.672129897358083</v>
      </c>
      <c r="J99" s="46">
        <v>49.596392948754747</v>
      </c>
      <c r="K99" s="46">
        <v>42.459998588295939</v>
      </c>
      <c r="L99" s="46">
        <v>45.148953665067467</v>
      </c>
      <c r="M99" s="46">
        <v>41.1</v>
      </c>
      <c r="N99" s="46">
        <v>46.28505431199082</v>
      </c>
      <c r="O99" s="46">
        <v>43.195844983564932</v>
      </c>
      <c r="P99" s="46">
        <v>41.185406029937376</v>
      </c>
      <c r="Q99" s="46">
        <v>40.480598297552483</v>
      </c>
      <c r="R99" s="46">
        <v>38.001341435745665</v>
      </c>
      <c r="S99" s="46">
        <v>33.317955563621702</v>
      </c>
      <c r="T99" s="46">
        <v>36.597529308072204</v>
      </c>
      <c r="U99" s="56">
        <f t="shared" si="111"/>
        <v>-0.41069400668336886</v>
      </c>
      <c r="V99" s="1"/>
    </row>
    <row r="100" spans="1:22" x14ac:dyDescent="0.25">
      <c r="A100" s="67"/>
      <c r="B100" s="66" t="s">
        <v>35</v>
      </c>
      <c r="C100" s="69" t="s">
        <v>22</v>
      </c>
      <c r="D100" s="79">
        <f t="shared" ref="D100" si="187">+SUM(D98:D99)</f>
        <v>80.845927239164112</v>
      </c>
      <c r="E100" s="79">
        <f t="shared" ref="E100" si="188">+SUM(E98:E99)</f>
        <v>78.361948069240839</v>
      </c>
      <c r="F100" s="79">
        <f t="shared" ref="F100" si="189">+SUM(F98:F99)</f>
        <v>76.704794716192652</v>
      </c>
      <c r="G100" s="79">
        <f t="shared" ref="G100" si="190">+SUM(G98:G99)</f>
        <v>77.466992948450553</v>
      </c>
      <c r="H100" s="79">
        <f t="shared" ref="H100" si="191">+SUM(H98:H99)</f>
        <v>66.629531686713023</v>
      </c>
      <c r="I100" s="79">
        <f t="shared" ref="I100" si="192">+SUM(I98:I99)</f>
        <v>66.455567802186692</v>
      </c>
      <c r="J100" s="79">
        <f t="shared" ref="J100" si="193">+SUM(J98:J99)</f>
        <v>64.264707870901248</v>
      </c>
      <c r="K100" s="79">
        <f t="shared" ref="K100" si="194">+SUM(K98:K99)</f>
        <v>54.658529332279926</v>
      </c>
      <c r="L100" s="79">
        <f t="shared" ref="L100" si="195">+SUM(L98:L99)</f>
        <v>58.303909948823303</v>
      </c>
      <c r="M100" s="79">
        <f t="shared" ref="M100" si="196">+SUM(M98:M99)</f>
        <v>53.422816137249214</v>
      </c>
      <c r="N100" s="79">
        <f t="shared" ref="N100" si="197">+SUM(N98:N99)</f>
        <v>58.744219461433417</v>
      </c>
      <c r="O100" s="79">
        <f t="shared" ref="O100" si="198">+SUM(O98:O99)</f>
        <v>54.48930441732341</v>
      </c>
      <c r="P100" s="79">
        <f t="shared" ref="P100" si="199">+SUM(P98:P99)</f>
        <v>52.639425276666344</v>
      </c>
      <c r="Q100" s="79">
        <f>+SUM(Q98:Q99)</f>
        <v>50.284248683391056</v>
      </c>
      <c r="R100" s="79">
        <f>+SUM(R98:R99)</f>
        <v>46.167422485626403</v>
      </c>
      <c r="S100" s="79">
        <f t="shared" ref="S100" si="200">+SUM(S98:S99)</f>
        <v>39.618948844899862</v>
      </c>
      <c r="T100" s="79">
        <f t="shared" ref="T100" si="201">+SUM(T98:T99)</f>
        <v>43.3441429555727</v>
      </c>
      <c r="U100" s="88">
        <f t="shared" si="111"/>
        <v>-0.42894559983150804</v>
      </c>
      <c r="V100" s="1"/>
    </row>
    <row r="101" spans="1:22" x14ac:dyDescent="0.25">
      <c r="P101" s="27"/>
      <c r="Q101" s="27"/>
      <c r="R101" s="27"/>
      <c r="S101" s="27"/>
      <c r="T101" s="27"/>
    </row>
    <row r="105" spans="1:22" x14ac:dyDescent="0.25"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</sheetData>
  <pageMargins left="0.7" right="0.7" top="0.75" bottom="0.75" header="0.3" footer="0.3"/>
  <pageSetup orientation="portrait" verticalDpi="0"/>
  <ignoredErrors>
    <ignoredError sqref="D56:R56 S56:T56 D85:T85 D19:R19 S19:T19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B41" zoomScale="80" zoomScaleNormal="80" workbookViewId="0">
      <selection activeCell="Q17" sqref="C17:Q17"/>
    </sheetView>
  </sheetViews>
  <sheetFormatPr baseColWidth="10" defaultColWidth="10.85546875" defaultRowHeight="13.5" x14ac:dyDescent="0.25"/>
  <cols>
    <col min="1" max="1" width="24.7109375" style="1" customWidth="1"/>
    <col min="2" max="2" width="19.28515625" style="1" customWidth="1"/>
    <col min="3" max="3" width="11.7109375" style="11" customWidth="1"/>
    <col min="4" max="14" width="11.7109375" style="1" customWidth="1"/>
    <col min="15" max="15" width="11.7109375" style="5" customWidth="1"/>
    <col min="16" max="16384" width="10.85546875" style="1"/>
  </cols>
  <sheetData>
    <row r="1" spans="1:19" x14ac:dyDescent="0.25">
      <c r="F1" s="11"/>
      <c r="H1" s="11"/>
    </row>
    <row r="2" spans="1:19" ht="16.5" x14ac:dyDescent="0.25">
      <c r="B2" s="80" t="s">
        <v>133</v>
      </c>
      <c r="F2" s="9"/>
      <c r="G2" s="3"/>
      <c r="H2" s="9"/>
      <c r="I2" s="3"/>
      <c r="J2" s="3"/>
      <c r="K2" s="3"/>
      <c r="L2" s="3"/>
      <c r="M2" s="3"/>
    </row>
    <row r="3" spans="1:19" ht="18" x14ac:dyDescent="0.25">
      <c r="B3" s="82" t="s">
        <v>102</v>
      </c>
      <c r="F3" s="10"/>
      <c r="G3" s="2"/>
      <c r="H3" s="10"/>
      <c r="I3" s="2"/>
      <c r="J3" s="2"/>
      <c r="K3" s="2"/>
      <c r="L3" s="2"/>
      <c r="M3" s="2"/>
    </row>
    <row r="4" spans="1:19" x14ac:dyDescent="0.25">
      <c r="B4" s="81" t="s">
        <v>134</v>
      </c>
      <c r="F4" s="10"/>
      <c r="G4" s="2"/>
      <c r="H4" s="10"/>
      <c r="I4" s="2"/>
      <c r="J4" s="2"/>
      <c r="K4" s="2"/>
      <c r="L4" s="2"/>
      <c r="M4" s="2"/>
    </row>
    <row r="5" spans="1:19" x14ac:dyDescent="0.25">
      <c r="E5" s="11"/>
    </row>
    <row r="6" spans="1:19" x14ac:dyDescent="0.25">
      <c r="E6" s="11"/>
    </row>
    <row r="7" spans="1:19" x14ac:dyDescent="0.25">
      <c r="E7" s="11"/>
    </row>
    <row r="8" spans="1:19" s="4" customFormat="1" x14ac:dyDescent="0.25">
      <c r="A8" s="4" t="s">
        <v>0</v>
      </c>
      <c r="C8" s="11"/>
      <c r="E8" s="11"/>
      <c r="O8" s="6"/>
    </row>
    <row r="9" spans="1:19" s="4" customFormat="1" x14ac:dyDescent="0.25">
      <c r="A9" s="4" t="s">
        <v>135</v>
      </c>
      <c r="C9" s="11"/>
      <c r="E9" s="11"/>
      <c r="O9" s="6"/>
    </row>
    <row r="10" spans="1:19" s="4" customFormat="1" x14ac:dyDescent="0.25">
      <c r="A10" s="4" t="s">
        <v>1</v>
      </c>
      <c r="C10" s="11"/>
      <c r="E10" s="11"/>
      <c r="O10" s="6"/>
    </row>
    <row r="11" spans="1:19" s="4" customFormat="1" x14ac:dyDescent="0.25">
      <c r="C11" s="11"/>
      <c r="E11" s="11"/>
      <c r="O11" s="6"/>
    </row>
    <row r="12" spans="1:19" s="4" customFormat="1" ht="15" x14ac:dyDescent="0.25">
      <c r="A12" s="12" t="s">
        <v>28</v>
      </c>
      <c r="B12" s="7"/>
      <c r="C12" s="2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3"/>
    </row>
    <row r="13" spans="1:19" x14ac:dyDescent="0.25">
      <c r="A13" s="37" t="s">
        <v>105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19" s="4" customFormat="1" x14ac:dyDescent="0.25">
      <c r="A14" s="38" t="s">
        <v>2</v>
      </c>
      <c r="B14" s="38" t="s">
        <v>13</v>
      </c>
      <c r="C14" s="39">
        <v>2001</v>
      </c>
      <c r="D14" s="39">
        <v>2002</v>
      </c>
      <c r="E14" s="39">
        <v>2003</v>
      </c>
      <c r="F14" s="39">
        <v>2004</v>
      </c>
      <c r="G14" s="39">
        <v>2005</v>
      </c>
      <c r="H14" s="39">
        <v>2006</v>
      </c>
      <c r="I14" s="39">
        <v>2007</v>
      </c>
      <c r="J14" s="39">
        <v>2008</v>
      </c>
      <c r="K14" s="39">
        <v>2009</v>
      </c>
      <c r="L14" s="39">
        <v>2010</v>
      </c>
      <c r="M14" s="39">
        <v>2011</v>
      </c>
      <c r="N14" s="39">
        <v>2012</v>
      </c>
      <c r="O14" s="39">
        <v>2013</v>
      </c>
      <c r="P14" s="39">
        <v>2014</v>
      </c>
      <c r="Q14" s="39">
        <v>2015</v>
      </c>
      <c r="R14" s="39">
        <v>2016</v>
      </c>
      <c r="S14" s="39">
        <v>2017</v>
      </c>
    </row>
    <row r="15" spans="1:19" s="4" customFormat="1" x14ac:dyDescent="0.25">
      <c r="A15" s="24" t="s">
        <v>6</v>
      </c>
      <c r="B15" s="11" t="s">
        <v>18</v>
      </c>
      <c r="C15" s="31">
        <f t="shared" ref="C15:Q15" si="0">+C29+C43</f>
        <v>23902.061368674382</v>
      </c>
      <c r="D15" s="31">
        <f t="shared" si="0"/>
        <v>24696.724180353947</v>
      </c>
      <c r="E15" s="31">
        <f t="shared" si="0"/>
        <v>26026.79243388947</v>
      </c>
      <c r="F15" s="31">
        <f t="shared" si="0"/>
        <v>29108.125038119568</v>
      </c>
      <c r="G15" s="31">
        <f t="shared" si="0"/>
        <v>28605.057359212526</v>
      </c>
      <c r="H15" s="31">
        <f t="shared" si="0"/>
        <v>30495.127360277889</v>
      </c>
      <c r="I15" s="31">
        <f t="shared" si="0"/>
        <v>38900.259446865704</v>
      </c>
      <c r="J15" s="31">
        <f t="shared" si="0"/>
        <v>44265.334239344396</v>
      </c>
      <c r="K15" s="31">
        <f t="shared" si="0"/>
        <v>50816.191627813314</v>
      </c>
      <c r="L15" s="31">
        <f t="shared" si="0"/>
        <v>46648.321950153273</v>
      </c>
      <c r="M15" s="31">
        <f t="shared" si="0"/>
        <v>52907.547227564733</v>
      </c>
      <c r="N15" s="31">
        <f t="shared" si="0"/>
        <v>56163.31909851465</v>
      </c>
      <c r="O15" s="31">
        <f t="shared" si="0"/>
        <v>60815.52863558782</v>
      </c>
      <c r="P15" s="31">
        <f t="shared" si="0"/>
        <v>64909.855977609521</v>
      </c>
      <c r="Q15" s="31">
        <f t="shared" si="0"/>
        <v>66423.13458173236</v>
      </c>
      <c r="R15" s="31">
        <f>+R29+R43</f>
        <v>66078.465191306372</v>
      </c>
      <c r="S15" s="31">
        <f>+S29+S43</f>
        <v>62229.687962214077</v>
      </c>
    </row>
    <row r="16" spans="1:19" s="4" customFormat="1" x14ac:dyDescent="0.25">
      <c r="A16" s="24" t="s">
        <v>12</v>
      </c>
      <c r="B16" s="11" t="s">
        <v>18</v>
      </c>
      <c r="C16" s="31">
        <f t="shared" ref="C16:Q16" si="1">+C30+C44</f>
        <v>1679.1120085122284</v>
      </c>
      <c r="D16" s="31">
        <f t="shared" si="1"/>
        <v>1700.4653073869567</v>
      </c>
      <c r="E16" s="31">
        <f t="shared" si="1"/>
        <v>1855.3906837306704</v>
      </c>
      <c r="F16" s="31">
        <f t="shared" si="1"/>
        <v>1952.6043275339962</v>
      </c>
      <c r="G16" s="31">
        <f t="shared" si="1"/>
        <v>2431.1107060531499</v>
      </c>
      <c r="H16" s="31">
        <f t="shared" si="1"/>
        <v>2827.0751656493826</v>
      </c>
      <c r="I16" s="31">
        <f t="shared" si="1"/>
        <v>2674.1480894623719</v>
      </c>
      <c r="J16" s="31">
        <f t="shared" si="1"/>
        <v>2189.9549956357268</v>
      </c>
      <c r="K16" s="31">
        <f t="shared" si="1"/>
        <v>2588.0759996317047</v>
      </c>
      <c r="L16" s="31">
        <f t="shared" si="1"/>
        <v>1997.6030989266505</v>
      </c>
      <c r="M16" s="31">
        <f t="shared" si="1"/>
        <v>2510.299706291873</v>
      </c>
      <c r="N16" s="31">
        <f t="shared" si="1"/>
        <v>2392.6390735467648</v>
      </c>
      <c r="O16" s="31">
        <f t="shared" si="1"/>
        <v>2452.9688053366972</v>
      </c>
      <c r="P16" s="31">
        <f t="shared" si="1"/>
        <v>2428.3987465366044</v>
      </c>
      <c r="Q16" s="31">
        <f t="shared" si="1"/>
        <v>2853.2425255523667</v>
      </c>
      <c r="R16" s="31">
        <f>+R30+R44</f>
        <v>3400.3636848684691</v>
      </c>
      <c r="S16" s="31">
        <f>+S30+S44</f>
        <v>3443.9102418206276</v>
      </c>
    </row>
    <row r="17" spans="1:19" s="4" customFormat="1" x14ac:dyDescent="0.25">
      <c r="A17" s="4" t="s">
        <v>96</v>
      </c>
      <c r="B17" s="30" t="s">
        <v>18</v>
      </c>
      <c r="C17" s="6">
        <f>+SUM(C15:C16)</f>
        <v>25581.173377186609</v>
      </c>
      <c r="D17" s="6">
        <f t="shared" ref="D17:S17" si="2">+SUM(D15:D16)</f>
        <v>26397.189487740903</v>
      </c>
      <c r="E17" s="6">
        <f t="shared" si="2"/>
        <v>27882.183117620141</v>
      </c>
      <c r="F17" s="6">
        <f t="shared" si="2"/>
        <v>31060.729365653562</v>
      </c>
      <c r="G17" s="6">
        <f t="shared" si="2"/>
        <v>31036.168065265676</v>
      </c>
      <c r="H17" s="6">
        <f t="shared" si="2"/>
        <v>33322.20252592727</v>
      </c>
      <c r="I17" s="6">
        <f t="shared" si="2"/>
        <v>41574.407536328079</v>
      </c>
      <c r="J17" s="6">
        <f t="shared" si="2"/>
        <v>46455.289234980126</v>
      </c>
      <c r="K17" s="6">
        <f t="shared" si="2"/>
        <v>53404.26762744502</v>
      </c>
      <c r="L17" s="6">
        <f t="shared" si="2"/>
        <v>48645.925049079924</v>
      </c>
      <c r="M17" s="6">
        <f t="shared" si="2"/>
        <v>55417.846933856606</v>
      </c>
      <c r="N17" s="6">
        <f t="shared" si="2"/>
        <v>58555.958172061415</v>
      </c>
      <c r="O17" s="6">
        <f t="shared" si="2"/>
        <v>63268.497440924519</v>
      </c>
      <c r="P17" s="6">
        <f t="shared" si="2"/>
        <v>67338.254724146129</v>
      </c>
      <c r="Q17" s="6">
        <f t="shared" si="2"/>
        <v>69276.37710728473</v>
      </c>
      <c r="R17" s="6">
        <f t="shared" si="2"/>
        <v>69478.828876174841</v>
      </c>
      <c r="S17" s="6">
        <f t="shared" si="2"/>
        <v>65673.598204034701</v>
      </c>
    </row>
    <row r="18" spans="1:19" s="4" customFormat="1" x14ac:dyDescent="0.25">
      <c r="A18" s="24" t="s">
        <v>7</v>
      </c>
      <c r="B18" s="11" t="s">
        <v>18</v>
      </c>
      <c r="C18" s="31">
        <f t="shared" ref="C18:R18" si="3">+C32+C46</f>
        <v>20801.356797224311</v>
      </c>
      <c r="D18" s="31">
        <f t="shared" si="3"/>
        <v>21496.541554108979</v>
      </c>
      <c r="E18" s="31">
        <f t="shared" si="3"/>
        <v>24246.947588670773</v>
      </c>
      <c r="F18" s="31">
        <f t="shared" si="3"/>
        <v>27258.836849068546</v>
      </c>
      <c r="G18" s="31">
        <f t="shared" si="3"/>
        <v>28268.451050044841</v>
      </c>
      <c r="H18" s="31">
        <f t="shared" si="3"/>
        <v>28350.599037521431</v>
      </c>
      <c r="I18" s="31">
        <f t="shared" si="3"/>
        <v>30317.990098323997</v>
      </c>
      <c r="J18" s="31">
        <f t="shared" si="3"/>
        <v>28692.668654129513</v>
      </c>
      <c r="K18" s="31">
        <f t="shared" si="3"/>
        <v>30905.877553999995</v>
      </c>
      <c r="L18" s="31">
        <f t="shared" si="3"/>
        <v>30965.932180503904</v>
      </c>
      <c r="M18" s="31">
        <f t="shared" si="3"/>
        <v>34680.049043895786</v>
      </c>
      <c r="N18" s="31">
        <f t="shared" si="3"/>
        <v>39323.694876718459</v>
      </c>
      <c r="O18" s="31">
        <f t="shared" si="3"/>
        <v>42230.120109402917</v>
      </c>
      <c r="P18" s="31">
        <f t="shared" si="3"/>
        <v>44307.63257646581</v>
      </c>
      <c r="Q18" s="31">
        <f t="shared" si="3"/>
        <v>46022.542737316253</v>
      </c>
      <c r="R18" s="31">
        <f t="shared" si="3"/>
        <v>49616.100940940662</v>
      </c>
      <c r="S18" s="31">
        <f t="shared" ref="R18:S18" si="4">+S32+S46</f>
        <v>50957.550369770892</v>
      </c>
    </row>
    <row r="19" spans="1:19" s="4" customFormat="1" x14ac:dyDescent="0.25">
      <c r="A19" s="24" t="s">
        <v>9</v>
      </c>
      <c r="B19" s="11" t="s">
        <v>18</v>
      </c>
      <c r="C19" s="31">
        <f t="shared" ref="C19:S19" si="5">+C33+C47</f>
        <v>14481.524955774767</v>
      </c>
      <c r="D19" s="31">
        <f t="shared" si="5"/>
        <v>12903.184544973283</v>
      </c>
      <c r="E19" s="31">
        <f t="shared" si="5"/>
        <v>13544.731349934682</v>
      </c>
      <c r="F19" s="31">
        <f t="shared" si="5"/>
        <v>12954.005373487546</v>
      </c>
      <c r="G19" s="31">
        <f t="shared" si="5"/>
        <v>13612.887716498964</v>
      </c>
      <c r="H19" s="31">
        <f t="shared" si="5"/>
        <v>13473.39705502502</v>
      </c>
      <c r="I19" s="31">
        <f t="shared" si="5"/>
        <v>13404.986477249378</v>
      </c>
      <c r="J19" s="31">
        <f t="shared" si="5"/>
        <v>12503.823486422734</v>
      </c>
      <c r="K19" s="31">
        <f t="shared" si="5"/>
        <v>12498.74548702878</v>
      </c>
      <c r="L19" s="31">
        <f t="shared" si="5"/>
        <v>13134.505240307761</v>
      </c>
      <c r="M19" s="31">
        <f t="shared" si="5"/>
        <v>11888.50086350616</v>
      </c>
      <c r="N19" s="31">
        <f t="shared" si="5"/>
        <v>13828.36164805917</v>
      </c>
      <c r="O19" s="31">
        <f t="shared" si="5"/>
        <v>13038.559091160114</v>
      </c>
      <c r="P19" s="31">
        <f t="shared" si="5"/>
        <v>13954.775633351594</v>
      </c>
      <c r="Q19" s="31">
        <f t="shared" si="5"/>
        <v>13306.841682063183</v>
      </c>
      <c r="R19" s="31">
        <f t="shared" si="5"/>
        <v>13456.741568545778</v>
      </c>
      <c r="S19" s="31">
        <f t="shared" si="5"/>
        <v>12404.15768013595</v>
      </c>
    </row>
    <row r="20" spans="1:19" s="4" customFormat="1" x14ac:dyDescent="0.25">
      <c r="A20" s="24" t="s">
        <v>10</v>
      </c>
      <c r="B20" s="11" t="s">
        <v>18</v>
      </c>
      <c r="C20" s="31">
        <f t="shared" ref="C20:S20" si="6">+C34+C48</f>
        <v>3003.3591940442293</v>
      </c>
      <c r="D20" s="31">
        <f t="shared" si="6"/>
        <v>2924.9644280909843</v>
      </c>
      <c r="E20" s="31">
        <f t="shared" si="6"/>
        <v>2923.4542235271001</v>
      </c>
      <c r="F20" s="31">
        <f t="shared" si="6"/>
        <v>2891.1446073980346</v>
      </c>
      <c r="G20" s="31">
        <f t="shared" si="6"/>
        <v>3254.3526666768121</v>
      </c>
      <c r="H20" s="31">
        <f t="shared" si="6"/>
        <v>2718.4831929627289</v>
      </c>
      <c r="I20" s="31">
        <f t="shared" si="6"/>
        <v>2685.1409110056238</v>
      </c>
      <c r="J20" s="31">
        <f t="shared" si="6"/>
        <v>2449.5946095565441</v>
      </c>
      <c r="K20" s="31">
        <f t="shared" si="6"/>
        <v>2519.7047340033373</v>
      </c>
      <c r="L20" s="31">
        <f t="shared" si="6"/>
        <v>2299.9101305211352</v>
      </c>
      <c r="M20" s="31">
        <f t="shared" si="6"/>
        <v>2381.1680892912818</v>
      </c>
      <c r="N20" s="31">
        <f t="shared" si="6"/>
        <v>2216.7956070512755</v>
      </c>
      <c r="O20" s="31">
        <f t="shared" si="6"/>
        <v>2293.8033470058876</v>
      </c>
      <c r="P20" s="31">
        <f t="shared" si="6"/>
        <v>2330.3798538062806</v>
      </c>
      <c r="Q20" s="31">
        <f t="shared" si="6"/>
        <v>2331.3754803507304</v>
      </c>
      <c r="R20" s="31">
        <f t="shared" si="6"/>
        <v>2774.3753885639358</v>
      </c>
      <c r="S20" s="31">
        <f t="shared" si="6"/>
        <v>2967.0439887016296</v>
      </c>
    </row>
    <row r="21" spans="1:19" s="4" customFormat="1" x14ac:dyDescent="0.25">
      <c r="A21" s="24" t="s">
        <v>85</v>
      </c>
      <c r="B21" s="11" t="s">
        <v>18</v>
      </c>
      <c r="C21" s="31">
        <f t="shared" ref="C21:S21" si="7">+C35+C49</f>
        <v>18183.979813815877</v>
      </c>
      <c r="D21" s="31">
        <f t="shared" si="7"/>
        <v>19709.537177332346</v>
      </c>
      <c r="E21" s="31">
        <f t="shared" si="7"/>
        <v>21229.717603059802</v>
      </c>
      <c r="F21" s="31">
        <f t="shared" si="7"/>
        <v>21432.465425257571</v>
      </c>
      <c r="G21" s="31">
        <f t="shared" si="7"/>
        <v>20580.837588658182</v>
      </c>
      <c r="H21" s="31">
        <f t="shared" si="7"/>
        <v>22031.253743111836</v>
      </c>
      <c r="I21" s="31">
        <f t="shared" si="7"/>
        <v>24869.337147624443</v>
      </c>
      <c r="J21" s="31">
        <f t="shared" si="7"/>
        <v>27202.284293228586</v>
      </c>
      <c r="K21" s="31">
        <f t="shared" si="7"/>
        <v>28097.183893100657</v>
      </c>
      <c r="L21" s="31">
        <f t="shared" si="7"/>
        <v>28860.925396588031</v>
      </c>
      <c r="M21" s="31">
        <f t="shared" si="7"/>
        <v>28433.259410270519</v>
      </c>
      <c r="N21" s="31">
        <f t="shared" si="7"/>
        <v>27030.727798064821</v>
      </c>
      <c r="O21" s="31">
        <f t="shared" si="7"/>
        <v>26027.503892328903</v>
      </c>
      <c r="P21" s="31">
        <f t="shared" si="7"/>
        <v>25190.415642824486</v>
      </c>
      <c r="Q21" s="31">
        <f t="shared" si="7"/>
        <v>25177.057121727805</v>
      </c>
      <c r="R21" s="31">
        <f t="shared" si="7"/>
        <v>23676.482311755437</v>
      </c>
      <c r="S21" s="31">
        <f t="shared" si="7"/>
        <v>23077.552774891701</v>
      </c>
    </row>
    <row r="22" spans="1:19" s="4" customFormat="1" x14ac:dyDescent="0.25">
      <c r="A22" s="24" t="s">
        <v>11</v>
      </c>
      <c r="B22" s="11" t="s">
        <v>18</v>
      </c>
      <c r="C22" s="31">
        <f t="shared" ref="C22:S22" si="8">+C36+C50</f>
        <v>4182.4535452168575</v>
      </c>
      <c r="D22" s="31">
        <f t="shared" si="8"/>
        <v>4273.724164921684</v>
      </c>
      <c r="E22" s="31">
        <f t="shared" si="8"/>
        <v>4958.6542836707395</v>
      </c>
      <c r="F22" s="31">
        <f t="shared" si="8"/>
        <v>4516.3385289408434</v>
      </c>
      <c r="G22" s="31">
        <f t="shared" si="8"/>
        <v>4545.8683113524075</v>
      </c>
      <c r="H22" s="31">
        <f t="shared" si="8"/>
        <v>4194.7627576227796</v>
      </c>
      <c r="I22" s="31">
        <f t="shared" si="8"/>
        <v>3941.6393094642544</v>
      </c>
      <c r="J22" s="31">
        <f t="shared" si="8"/>
        <v>4342.6187135635737</v>
      </c>
      <c r="K22" s="31">
        <f t="shared" si="8"/>
        <v>5294.0753770473266</v>
      </c>
      <c r="L22" s="31">
        <f t="shared" si="8"/>
        <v>5675.9998404640601</v>
      </c>
      <c r="M22" s="31">
        <f t="shared" si="8"/>
        <v>4805.1065371669119</v>
      </c>
      <c r="N22" s="31">
        <f t="shared" si="8"/>
        <v>11048.13816630265</v>
      </c>
      <c r="O22" s="31">
        <f t="shared" si="8"/>
        <v>7976.2725570664461</v>
      </c>
      <c r="P22" s="31">
        <f t="shared" si="8"/>
        <v>8594.0555266407355</v>
      </c>
      <c r="Q22" s="31">
        <f t="shared" si="8"/>
        <v>10685.121748321508</v>
      </c>
      <c r="R22" s="31">
        <f t="shared" si="8"/>
        <v>9695.7433203798064</v>
      </c>
      <c r="S22" s="31">
        <f t="shared" si="8"/>
        <v>14837.138505275481</v>
      </c>
    </row>
    <row r="23" spans="1:19" s="4" customFormat="1" x14ac:dyDescent="0.25">
      <c r="A23" s="38" t="s">
        <v>30</v>
      </c>
      <c r="B23" s="38" t="s">
        <v>18</v>
      </c>
      <c r="C23" s="84">
        <f t="shared" ref="C23:P23" si="9">+SUM(C17:C22)</f>
        <v>86233.847683262647</v>
      </c>
      <c r="D23" s="84">
        <f t="shared" si="9"/>
        <v>87705.141357168177</v>
      </c>
      <c r="E23" s="84">
        <f t="shared" si="9"/>
        <v>94785.688166483247</v>
      </c>
      <c r="F23" s="84">
        <f t="shared" si="9"/>
        <v>100113.52014980611</v>
      </c>
      <c r="G23" s="84">
        <f t="shared" si="9"/>
        <v>101298.56539849688</v>
      </c>
      <c r="H23" s="84">
        <f t="shared" si="9"/>
        <v>104090.69831217107</v>
      </c>
      <c r="I23" s="84">
        <f t="shared" si="9"/>
        <v>116793.50147999579</v>
      </c>
      <c r="J23" s="84">
        <f t="shared" si="9"/>
        <v>121646.27899188109</v>
      </c>
      <c r="K23" s="84">
        <f t="shared" si="9"/>
        <v>132719.85467262511</v>
      </c>
      <c r="L23" s="84">
        <f t="shared" si="9"/>
        <v>129583.19783746482</v>
      </c>
      <c r="M23" s="84">
        <f t="shared" si="9"/>
        <v>137605.9308779873</v>
      </c>
      <c r="N23" s="84">
        <f t="shared" si="9"/>
        <v>152003.67626825778</v>
      </c>
      <c r="O23" s="84">
        <f t="shared" si="9"/>
        <v>154834.75643788878</v>
      </c>
      <c r="P23" s="84">
        <f t="shared" si="9"/>
        <v>161715.51395723503</v>
      </c>
      <c r="Q23" s="84">
        <f>+SUM(Q17:Q22)</f>
        <v>166799.31587706422</v>
      </c>
      <c r="R23" s="84">
        <f t="shared" ref="R23:S23" si="10">+SUM(R17:R22)</f>
        <v>168698.27240636048</v>
      </c>
      <c r="S23" s="84">
        <f t="shared" si="10"/>
        <v>169917.04152281035</v>
      </c>
    </row>
    <row r="24" spans="1:19" s="4" customFormat="1" x14ac:dyDescent="0.25"/>
    <row r="25" spans="1:19" s="4" customFormat="1" x14ac:dyDescent="0.25"/>
    <row r="26" spans="1:19" ht="15" x14ac:dyDescent="0.25">
      <c r="A26" s="12" t="s">
        <v>29</v>
      </c>
      <c r="B26" s="4"/>
      <c r="D26" s="4"/>
      <c r="E26" s="11"/>
      <c r="F26" s="4"/>
      <c r="G26" s="4"/>
      <c r="H26" s="4"/>
      <c r="I26" s="4"/>
      <c r="J26" s="4"/>
      <c r="K26" s="4"/>
      <c r="L26" s="4"/>
      <c r="M26" s="4"/>
      <c r="N26" s="4"/>
      <c r="O26" s="6"/>
      <c r="P26" s="4"/>
    </row>
    <row r="27" spans="1:19" x14ac:dyDescent="0.25">
      <c r="A27" s="37" t="s">
        <v>106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19" ht="27" x14ac:dyDescent="0.25">
      <c r="A28" s="38" t="s">
        <v>2</v>
      </c>
      <c r="B28" s="38" t="s">
        <v>101</v>
      </c>
      <c r="C28" s="39">
        <v>2001</v>
      </c>
      <c r="D28" s="39">
        <v>2002</v>
      </c>
      <c r="E28" s="39">
        <v>2003</v>
      </c>
      <c r="F28" s="39">
        <v>2004</v>
      </c>
      <c r="G28" s="39">
        <v>2005</v>
      </c>
      <c r="H28" s="39">
        <v>2006</v>
      </c>
      <c r="I28" s="39">
        <v>2007</v>
      </c>
      <c r="J28" s="39">
        <v>2008</v>
      </c>
      <c r="K28" s="39">
        <v>2009</v>
      </c>
      <c r="L28" s="39">
        <v>2010</v>
      </c>
      <c r="M28" s="39">
        <v>2011</v>
      </c>
      <c r="N28" s="39">
        <v>2012</v>
      </c>
      <c r="O28" s="39">
        <v>2013</v>
      </c>
      <c r="P28" s="39">
        <v>2014</v>
      </c>
      <c r="Q28" s="39">
        <v>2015</v>
      </c>
      <c r="R28" s="39">
        <v>2016</v>
      </c>
      <c r="S28" s="39">
        <v>2017</v>
      </c>
    </row>
    <row r="29" spans="1:19" x14ac:dyDescent="0.25">
      <c r="A29" s="24" t="s">
        <v>6</v>
      </c>
      <c r="B29" s="11" t="s">
        <v>18</v>
      </c>
      <c r="C29" s="31">
        <v>2237.7550194338901</v>
      </c>
      <c r="D29" s="31">
        <v>2360.2636909814464</v>
      </c>
      <c r="E29" s="31">
        <v>2838.1254490146689</v>
      </c>
      <c r="F29" s="31">
        <v>3390.2891176469175</v>
      </c>
      <c r="G29" s="31">
        <v>3783.8301135371025</v>
      </c>
      <c r="H29" s="31">
        <v>3688.0921739884752</v>
      </c>
      <c r="I29" s="31">
        <v>4201.6524859716064</v>
      </c>
      <c r="J29" s="31">
        <v>4608.9361154018306</v>
      </c>
      <c r="K29" s="31">
        <v>4958.8480096893854</v>
      </c>
      <c r="L29" s="31">
        <v>4273.8210960126289</v>
      </c>
      <c r="M29" s="31">
        <v>4130.9166454682545</v>
      </c>
      <c r="N29" s="31">
        <v>4604.7736517954509</v>
      </c>
      <c r="O29" s="31">
        <v>4517.7318628135909</v>
      </c>
      <c r="P29" s="31">
        <v>4935.8468525472908</v>
      </c>
      <c r="Q29" s="31">
        <v>4965.5767298531291</v>
      </c>
      <c r="R29" s="31">
        <v>3898.3027686244945</v>
      </c>
      <c r="S29" s="31">
        <v>3298.2265974687261</v>
      </c>
    </row>
    <row r="30" spans="1:19" x14ac:dyDescent="0.25">
      <c r="A30" s="24" t="s">
        <v>12</v>
      </c>
      <c r="B30" s="11" t="s">
        <v>18</v>
      </c>
      <c r="C30" s="31">
        <v>954.7617302326878</v>
      </c>
      <c r="D30" s="31">
        <v>944.76361311771018</v>
      </c>
      <c r="E30" s="31">
        <v>1025.295145628364</v>
      </c>
      <c r="F30" s="31">
        <v>1087.5312147020436</v>
      </c>
      <c r="G30" s="31">
        <v>1310.2808942253023</v>
      </c>
      <c r="H30" s="31">
        <v>1469.7987074992182</v>
      </c>
      <c r="I30" s="31">
        <v>1292.6943830931421</v>
      </c>
      <c r="J30" s="31">
        <v>1353.4264505927731</v>
      </c>
      <c r="K30" s="31">
        <v>1457.1327670202591</v>
      </c>
      <c r="L30" s="31">
        <v>1294.8308959027206</v>
      </c>
      <c r="M30" s="31">
        <v>1528.6070671909993</v>
      </c>
      <c r="N30" s="31">
        <v>1729.3250954873504</v>
      </c>
      <c r="O30" s="31">
        <v>1724.5654084992277</v>
      </c>
      <c r="P30" s="31">
        <v>1814.0421127026016</v>
      </c>
      <c r="Q30" s="31">
        <v>1586.4743366126966</v>
      </c>
      <c r="R30" s="31">
        <v>1551.9735546654326</v>
      </c>
      <c r="S30" s="31">
        <v>1751.0227011811442</v>
      </c>
    </row>
    <row r="31" spans="1:19" ht="15" customHeight="1" x14ac:dyDescent="0.25">
      <c r="A31" s="4" t="s">
        <v>96</v>
      </c>
      <c r="B31" s="30" t="s">
        <v>18</v>
      </c>
      <c r="C31" s="6">
        <v>3192.5167496665777</v>
      </c>
      <c r="D31" s="6">
        <v>3305.0273040991565</v>
      </c>
      <c r="E31" s="6">
        <v>3863.4205946430329</v>
      </c>
      <c r="F31" s="6">
        <v>4477.8203323489606</v>
      </c>
      <c r="G31" s="6">
        <v>5094.1110077624053</v>
      </c>
      <c r="H31" s="6">
        <v>5157.8908814876941</v>
      </c>
      <c r="I31" s="6">
        <v>5494.3468690647487</v>
      </c>
      <c r="J31" s="6">
        <v>5962.3625659946038</v>
      </c>
      <c r="K31" s="6">
        <v>6415.9807767096445</v>
      </c>
      <c r="L31" s="6">
        <v>5568.6519919153498</v>
      </c>
      <c r="M31" s="6">
        <v>5659.5237126592529</v>
      </c>
      <c r="N31" s="6">
        <v>6334.098747282801</v>
      </c>
      <c r="O31" s="6">
        <v>6242.2972713128183</v>
      </c>
      <c r="P31" s="6">
        <v>6749.8889652498929</v>
      </c>
      <c r="Q31" s="6">
        <v>6552.0510664658259</v>
      </c>
      <c r="R31" s="6">
        <v>5450.2763232899269</v>
      </c>
      <c r="S31" s="6">
        <v>5049.2492986498701</v>
      </c>
    </row>
    <row r="32" spans="1:19" ht="15" customHeight="1" x14ac:dyDescent="0.25">
      <c r="A32" s="24" t="s">
        <v>7</v>
      </c>
      <c r="B32" s="11" t="s">
        <v>18</v>
      </c>
      <c r="C32" s="31">
        <v>20140.808436690964</v>
      </c>
      <c r="D32" s="31">
        <v>20922.674123557706</v>
      </c>
      <c r="E32" s="31">
        <v>23574.935986272263</v>
      </c>
      <c r="F32" s="31">
        <v>26583.985758939347</v>
      </c>
      <c r="G32" s="31">
        <v>27450.35887165623</v>
      </c>
      <c r="H32" s="31">
        <v>27660.053730744654</v>
      </c>
      <c r="I32" s="31">
        <v>29607.650333871094</v>
      </c>
      <c r="J32" s="31">
        <v>27899.425725393277</v>
      </c>
      <c r="K32" s="31">
        <v>30112.523114569787</v>
      </c>
      <c r="L32" s="31">
        <v>30267.5494709827</v>
      </c>
      <c r="M32" s="31">
        <v>33946.459504882994</v>
      </c>
      <c r="N32" s="31">
        <v>38666.136023160812</v>
      </c>
      <c r="O32" s="31">
        <v>41433.817401725173</v>
      </c>
      <c r="P32" s="31">
        <v>43684.770556162402</v>
      </c>
      <c r="Q32" s="31">
        <v>45181.431899552445</v>
      </c>
      <c r="R32" s="31">
        <v>48499.626343898271</v>
      </c>
      <c r="S32" s="31">
        <v>49808.519734595844</v>
      </c>
    </row>
    <row r="33" spans="1:19" ht="15" customHeight="1" x14ac:dyDescent="0.25">
      <c r="A33" s="24" t="s">
        <v>9</v>
      </c>
      <c r="B33" s="11" t="s">
        <v>18</v>
      </c>
      <c r="C33" s="31">
        <v>5294.1408096362366</v>
      </c>
      <c r="D33" s="31">
        <v>5314.257797746217</v>
      </c>
      <c r="E33" s="31">
        <v>5784.1628684747639</v>
      </c>
      <c r="F33" s="31">
        <v>5821.7149140463152</v>
      </c>
      <c r="G33" s="31">
        <v>5876.5597466721292</v>
      </c>
      <c r="H33" s="31">
        <v>5915.4426874228657</v>
      </c>
      <c r="I33" s="31">
        <v>5886.3958659153814</v>
      </c>
      <c r="J33" s="31">
        <v>5424.8082886896518</v>
      </c>
      <c r="K33" s="31">
        <v>5376.5844297270314</v>
      </c>
      <c r="L33" s="31">
        <v>5835.2769216363904</v>
      </c>
      <c r="M33" s="31">
        <v>5348.1606019042911</v>
      </c>
      <c r="N33" s="31">
        <v>6426.5103049246891</v>
      </c>
      <c r="O33" s="31">
        <v>6492.9838985013539</v>
      </c>
      <c r="P33" s="31">
        <v>6544.2653099384424</v>
      </c>
      <c r="Q33" s="31">
        <v>5996.5486231158002</v>
      </c>
      <c r="R33" s="31">
        <v>6170.7267439589759</v>
      </c>
      <c r="S33" s="31">
        <v>5100.3502757553524</v>
      </c>
    </row>
    <row r="34" spans="1:19" ht="15" customHeight="1" x14ac:dyDescent="0.25">
      <c r="A34" s="24" t="s">
        <v>10</v>
      </c>
      <c r="B34" s="11" t="s">
        <v>18</v>
      </c>
      <c r="C34" s="31">
        <v>1478.6509321297444</v>
      </c>
      <c r="D34" s="31">
        <v>1387.1593709963022</v>
      </c>
      <c r="E34" s="31">
        <v>1371.1442670921351</v>
      </c>
      <c r="F34" s="31">
        <v>1341.3446243420372</v>
      </c>
      <c r="G34" s="31">
        <v>1367.7331440746393</v>
      </c>
      <c r="H34" s="31">
        <v>1181.8245542811853</v>
      </c>
      <c r="I34" s="31">
        <v>1203.2561197172636</v>
      </c>
      <c r="J34" s="31">
        <v>1269.2446771166387</v>
      </c>
      <c r="K34" s="31">
        <v>1344.183988848818</v>
      </c>
      <c r="L34" s="31">
        <v>1383.13777087583</v>
      </c>
      <c r="M34" s="31">
        <v>1336.0403788525493</v>
      </c>
      <c r="N34" s="31">
        <v>1187.1055156733141</v>
      </c>
      <c r="O34" s="31">
        <v>1127.3662569317953</v>
      </c>
      <c r="P34" s="31">
        <v>1159.5493893373862</v>
      </c>
      <c r="Q34" s="31">
        <v>1207.6650560537139</v>
      </c>
      <c r="R34" s="31">
        <v>1256.3649211387778</v>
      </c>
      <c r="S34" s="31">
        <v>1368.21396744</v>
      </c>
    </row>
    <row r="35" spans="1:19" ht="15" customHeight="1" x14ac:dyDescent="0.25">
      <c r="A35" s="24" t="s">
        <v>85</v>
      </c>
      <c r="B35" s="11" t="s">
        <v>18</v>
      </c>
      <c r="C35" s="31">
        <v>14678.518174179315</v>
      </c>
      <c r="D35" s="31">
        <v>15977.882475666825</v>
      </c>
      <c r="E35" s="31">
        <v>16897.700422473223</v>
      </c>
      <c r="F35" s="31">
        <v>17065.040769472474</v>
      </c>
      <c r="G35" s="31">
        <v>15976.657649336799</v>
      </c>
      <c r="H35" s="31">
        <v>17135.612074705245</v>
      </c>
      <c r="I35" s="31">
        <v>19199.767616494421</v>
      </c>
      <c r="J35" s="31">
        <v>21123.056341845917</v>
      </c>
      <c r="K35" s="31">
        <v>21752.403378699048</v>
      </c>
      <c r="L35" s="31">
        <v>22208.8137831202</v>
      </c>
      <c r="M35" s="31">
        <v>22409.318502770566</v>
      </c>
      <c r="N35" s="31">
        <v>21451.522246786815</v>
      </c>
      <c r="O35" s="31">
        <v>21829.551386502433</v>
      </c>
      <c r="P35" s="31">
        <v>20751.553648579818</v>
      </c>
      <c r="Q35" s="31">
        <v>20934.583702326861</v>
      </c>
      <c r="R35" s="31">
        <v>19914.880867876047</v>
      </c>
      <c r="S35" s="31">
        <v>19695.7535434817</v>
      </c>
    </row>
    <row r="36" spans="1:19" ht="15" customHeight="1" x14ac:dyDescent="0.25">
      <c r="A36" s="24" t="s">
        <v>11</v>
      </c>
      <c r="B36" s="11" t="s">
        <v>18</v>
      </c>
      <c r="C36" s="31">
        <v>2487.1940901243961</v>
      </c>
      <c r="D36" s="31">
        <v>2547.0518322281841</v>
      </c>
      <c r="E36" s="31">
        <v>2453.7238751015466</v>
      </c>
      <c r="F36" s="31">
        <v>2792.1587668756206</v>
      </c>
      <c r="G36" s="31">
        <v>3065.0965603769837</v>
      </c>
      <c r="H36" s="31">
        <v>2693.5629915793625</v>
      </c>
      <c r="I36" s="31">
        <v>2462.9474063015227</v>
      </c>
      <c r="J36" s="31">
        <v>2974.3789780239263</v>
      </c>
      <c r="K36" s="31">
        <v>3316.510341447477</v>
      </c>
      <c r="L36" s="31">
        <v>3683.14361149449</v>
      </c>
      <c r="M36" s="31">
        <v>3174.1840567075133</v>
      </c>
      <c r="N36" s="31">
        <v>3612.673160853748</v>
      </c>
      <c r="O36" s="31">
        <v>3957.9542592325274</v>
      </c>
      <c r="P36" s="31">
        <v>4371.2309730898596</v>
      </c>
      <c r="Q36" s="31">
        <v>6841.3872815038812</v>
      </c>
      <c r="R36" s="31">
        <v>7132.7119518528207</v>
      </c>
      <c r="S36" s="31">
        <v>7044.0297119833758</v>
      </c>
    </row>
    <row r="37" spans="1:19" ht="15" customHeight="1" x14ac:dyDescent="0.25">
      <c r="A37" s="38" t="s">
        <v>97</v>
      </c>
      <c r="B37" s="38" t="s">
        <v>18</v>
      </c>
      <c r="C37" s="84">
        <f t="shared" ref="C37:P37" si="11">+SUM(C31:C36)</f>
        <v>47271.829192427234</v>
      </c>
      <c r="D37" s="84">
        <f t="shared" si="11"/>
        <v>49454.052904294396</v>
      </c>
      <c r="E37" s="84">
        <f t="shared" si="11"/>
        <v>53945.088014056972</v>
      </c>
      <c r="F37" s="84">
        <f t="shared" si="11"/>
        <v>58082.06516602476</v>
      </c>
      <c r="G37" s="84">
        <f t="shared" si="11"/>
        <v>58830.51697987919</v>
      </c>
      <c r="H37" s="84">
        <f t="shared" si="11"/>
        <v>59744.386920221012</v>
      </c>
      <c r="I37" s="84">
        <f t="shared" si="11"/>
        <v>63854.364211364424</v>
      </c>
      <c r="J37" s="84">
        <f t="shared" si="11"/>
        <v>64653.276577064004</v>
      </c>
      <c r="K37" s="84">
        <f t="shared" si="11"/>
        <v>68318.186030001802</v>
      </c>
      <c r="L37" s="84">
        <f t="shared" si="11"/>
        <v>68946.573550024958</v>
      </c>
      <c r="M37" s="84">
        <f t="shared" si="11"/>
        <v>71873.686757777163</v>
      </c>
      <c r="N37" s="84">
        <f t="shared" si="11"/>
        <v>77678.045998682181</v>
      </c>
      <c r="O37" s="84">
        <f t="shared" si="11"/>
        <v>81083.970474206115</v>
      </c>
      <c r="P37" s="84">
        <f t="shared" si="11"/>
        <v>83261.258842357798</v>
      </c>
      <c r="Q37" s="84">
        <f>+SUM(Q31:Q36)</f>
        <v>86713.667629018528</v>
      </c>
      <c r="R37" s="84">
        <f t="shared" ref="R37:S37" si="12">+SUM(R31:R36)</f>
        <v>88424.587152014821</v>
      </c>
      <c r="S37" s="84">
        <f t="shared" si="12"/>
        <v>88066.11653190614</v>
      </c>
    </row>
    <row r="38" spans="1:19" x14ac:dyDescent="0.25">
      <c r="C38" s="1"/>
      <c r="O38" s="1"/>
    </row>
    <row r="39" spans="1:19" x14ac:dyDescent="0.25">
      <c r="C39" s="1"/>
      <c r="O39" s="1"/>
    </row>
    <row r="40" spans="1:19" s="4" customFormat="1" ht="15" x14ac:dyDescent="0.25">
      <c r="A40" s="12" t="s">
        <v>108</v>
      </c>
      <c r="C40" s="11"/>
      <c r="E40" s="11"/>
      <c r="O40" s="6"/>
    </row>
    <row r="41" spans="1:19" x14ac:dyDescent="0.25">
      <c r="A41" s="37" t="s">
        <v>104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1:19" s="4" customFormat="1" ht="26.25" x14ac:dyDescent="0.25">
      <c r="A42" s="38" t="s">
        <v>2</v>
      </c>
      <c r="B42" s="38" t="s">
        <v>100</v>
      </c>
      <c r="C42" s="39">
        <v>2001</v>
      </c>
      <c r="D42" s="39">
        <v>2002</v>
      </c>
      <c r="E42" s="39">
        <v>2003</v>
      </c>
      <c r="F42" s="39">
        <v>2004</v>
      </c>
      <c r="G42" s="39">
        <v>2005</v>
      </c>
      <c r="H42" s="39">
        <v>2006</v>
      </c>
      <c r="I42" s="39">
        <v>2007</v>
      </c>
      <c r="J42" s="39">
        <v>2008</v>
      </c>
      <c r="K42" s="39">
        <v>2009</v>
      </c>
      <c r="L42" s="39">
        <v>2010</v>
      </c>
      <c r="M42" s="39">
        <v>2011</v>
      </c>
      <c r="N42" s="39">
        <v>2012</v>
      </c>
      <c r="O42" s="39">
        <v>2013</v>
      </c>
      <c r="P42" s="39">
        <v>2014</v>
      </c>
      <c r="Q42" s="39">
        <v>2015</v>
      </c>
      <c r="R42" s="39">
        <v>2016</v>
      </c>
      <c r="S42" s="39">
        <v>2017</v>
      </c>
    </row>
    <row r="43" spans="1:19" s="4" customFormat="1" x14ac:dyDescent="0.25">
      <c r="A43" s="24" t="s">
        <v>6</v>
      </c>
      <c r="B43" s="11" t="s">
        <v>18</v>
      </c>
      <c r="C43" s="31">
        <v>21664.306349240491</v>
      </c>
      <c r="D43" s="31">
        <v>22336.460489372501</v>
      </c>
      <c r="E43" s="31">
        <v>23188.666984874802</v>
      </c>
      <c r="F43" s="31">
        <v>25717.835920472651</v>
      </c>
      <c r="G43" s="31">
        <v>24821.227245675422</v>
      </c>
      <c r="H43" s="31">
        <v>26807.035186289413</v>
      </c>
      <c r="I43" s="31">
        <v>34698.606960894096</v>
      </c>
      <c r="J43" s="31">
        <v>39656.398123942563</v>
      </c>
      <c r="K43" s="31">
        <v>45857.34361812393</v>
      </c>
      <c r="L43" s="31">
        <v>42374.500854140642</v>
      </c>
      <c r="M43" s="31">
        <v>48776.630582096477</v>
      </c>
      <c r="N43" s="31">
        <v>51558.545446719203</v>
      </c>
      <c r="O43" s="31">
        <v>56297.796772774229</v>
      </c>
      <c r="P43" s="31">
        <v>59974.009125062228</v>
      </c>
      <c r="Q43" s="31">
        <v>61457.557851879232</v>
      </c>
      <c r="R43" s="31">
        <v>62180.162422681882</v>
      </c>
      <c r="S43" s="31">
        <v>58931.461364745352</v>
      </c>
    </row>
    <row r="44" spans="1:19" s="4" customFormat="1" x14ac:dyDescent="0.25">
      <c r="A44" s="24" t="s">
        <v>12</v>
      </c>
      <c r="B44" s="11" t="s">
        <v>18</v>
      </c>
      <c r="C44" s="31">
        <v>724.35027827954048</v>
      </c>
      <c r="D44" s="31">
        <v>755.70169426924656</v>
      </c>
      <c r="E44" s="31">
        <v>830.09553810230625</v>
      </c>
      <c r="F44" s="31">
        <v>865.0731128319527</v>
      </c>
      <c r="G44" s="31">
        <v>1120.8298118278476</v>
      </c>
      <c r="H44" s="31">
        <v>1357.2764581501644</v>
      </c>
      <c r="I44" s="31">
        <v>1381.4537063692296</v>
      </c>
      <c r="J44" s="31">
        <v>836.52854504295351</v>
      </c>
      <c r="K44" s="31">
        <v>1130.9432326114459</v>
      </c>
      <c r="L44" s="31">
        <v>702.77220302392993</v>
      </c>
      <c r="M44" s="31">
        <v>981.69263910087398</v>
      </c>
      <c r="N44" s="31">
        <v>663.31397805941447</v>
      </c>
      <c r="O44" s="31">
        <v>728.40339683746936</v>
      </c>
      <c r="P44" s="31">
        <v>614.35663383400299</v>
      </c>
      <c r="Q44" s="31">
        <v>1266.7681889396704</v>
      </c>
      <c r="R44" s="31">
        <v>1848.3901302030367</v>
      </c>
      <c r="S44" s="31">
        <v>1692.8875406394836</v>
      </c>
    </row>
    <row r="45" spans="1:19" s="4" customFormat="1" x14ac:dyDescent="0.25">
      <c r="A45" s="4" t="s">
        <v>96</v>
      </c>
      <c r="B45" s="30" t="s">
        <v>18</v>
      </c>
      <c r="C45" s="6">
        <v>22388.656627520031</v>
      </c>
      <c r="D45" s="6">
        <v>23092.162183641747</v>
      </c>
      <c r="E45" s="6">
        <v>24018.762522977107</v>
      </c>
      <c r="F45" s="6">
        <v>26582.909033304604</v>
      </c>
      <c r="G45" s="6">
        <v>25942.057057503269</v>
      </c>
      <c r="H45" s="6">
        <v>28164.311644439578</v>
      </c>
      <c r="I45" s="6">
        <v>36080.060667263329</v>
      </c>
      <c r="J45" s="6">
        <v>40492.926668985521</v>
      </c>
      <c r="K45" s="6">
        <v>46988.286850735378</v>
      </c>
      <c r="L45" s="6">
        <v>43077.27305716453</v>
      </c>
      <c r="M45" s="6">
        <v>49758.323221197352</v>
      </c>
      <c r="N45" s="6">
        <v>52221.859424778617</v>
      </c>
      <c r="O45" s="6">
        <v>57026.2001696117</v>
      </c>
      <c r="P45" s="6">
        <v>60588.365758896231</v>
      </c>
      <c r="Q45" s="6">
        <v>62724.326040818902</v>
      </c>
      <c r="R45" s="6">
        <v>64028.552552884918</v>
      </c>
      <c r="S45" s="6">
        <v>60624.348905384832</v>
      </c>
    </row>
    <row r="46" spans="1:19" s="4" customFormat="1" x14ac:dyDescent="0.25">
      <c r="A46" s="24" t="s">
        <v>7</v>
      </c>
      <c r="B46" s="11" t="s">
        <v>18</v>
      </c>
      <c r="C46" s="31">
        <v>660.54836053334645</v>
      </c>
      <c r="D46" s="31">
        <v>573.86743055127204</v>
      </c>
      <c r="E46" s="31">
        <v>672.01160239851185</v>
      </c>
      <c r="F46" s="31">
        <v>674.85109012920043</v>
      </c>
      <c r="G46" s="31">
        <v>818.09217838861264</v>
      </c>
      <c r="H46" s="31">
        <v>690.54530677677894</v>
      </c>
      <c r="I46" s="31">
        <v>710.33976445290477</v>
      </c>
      <c r="J46" s="31">
        <v>793.24292873623381</v>
      </c>
      <c r="K46" s="31">
        <v>793.3544394302088</v>
      </c>
      <c r="L46" s="31">
        <v>698.38270952120399</v>
      </c>
      <c r="M46" s="31">
        <v>733.58953901279176</v>
      </c>
      <c r="N46" s="31">
        <v>657.55885355764497</v>
      </c>
      <c r="O46" s="31">
        <v>796.30270767774698</v>
      </c>
      <c r="P46" s="31">
        <v>622.86202030341099</v>
      </c>
      <c r="Q46" s="31">
        <v>841.11083776381065</v>
      </c>
      <c r="R46" s="31">
        <v>1116.474597042393</v>
      </c>
      <c r="S46" s="31">
        <v>1149.0306351750476</v>
      </c>
    </row>
    <row r="47" spans="1:19" s="4" customFormat="1" x14ac:dyDescent="0.25">
      <c r="A47" s="24" t="s">
        <v>9</v>
      </c>
      <c r="B47" s="11" t="s">
        <v>18</v>
      </c>
      <c r="C47" s="31">
        <v>9187.3841461385309</v>
      </c>
      <c r="D47" s="31">
        <v>7588.9267472270667</v>
      </c>
      <c r="E47" s="31">
        <v>7760.5684814599181</v>
      </c>
      <c r="F47" s="31">
        <v>7132.2904594412303</v>
      </c>
      <c r="G47" s="31">
        <v>7736.3279698268352</v>
      </c>
      <c r="H47" s="31">
        <v>7557.9543676021549</v>
      </c>
      <c r="I47" s="31">
        <v>7518.5906113339979</v>
      </c>
      <c r="J47" s="31">
        <v>7079.0151977330834</v>
      </c>
      <c r="K47" s="31">
        <v>7122.1610573017479</v>
      </c>
      <c r="L47" s="31">
        <v>7299.2283186713703</v>
      </c>
      <c r="M47" s="31">
        <v>6540.3402616018684</v>
      </c>
      <c r="N47" s="31">
        <v>7401.8513431344809</v>
      </c>
      <c r="O47" s="31">
        <v>6545.57519265876</v>
      </c>
      <c r="P47" s="31">
        <v>7410.5103234131502</v>
      </c>
      <c r="Q47" s="31">
        <v>7310.2930589473826</v>
      </c>
      <c r="R47" s="31">
        <v>7286.0148245868031</v>
      </c>
      <c r="S47" s="31">
        <v>7303.8074043805973</v>
      </c>
    </row>
    <row r="48" spans="1:19" s="4" customFormat="1" x14ac:dyDescent="0.25">
      <c r="A48" s="24" t="s">
        <v>10</v>
      </c>
      <c r="B48" s="11" t="s">
        <v>18</v>
      </c>
      <c r="C48" s="31">
        <v>1524.7082619144846</v>
      </c>
      <c r="D48" s="31">
        <v>1537.8050570946821</v>
      </c>
      <c r="E48" s="31">
        <v>1552.309956434965</v>
      </c>
      <c r="F48" s="31">
        <v>1549.7999830559975</v>
      </c>
      <c r="G48" s="31">
        <v>1886.6195226021725</v>
      </c>
      <c r="H48" s="31">
        <v>1536.6586386815436</v>
      </c>
      <c r="I48" s="31">
        <v>1481.88479128836</v>
      </c>
      <c r="J48" s="31">
        <v>1180.3499324399052</v>
      </c>
      <c r="K48" s="31">
        <v>1175.5207451545193</v>
      </c>
      <c r="L48" s="31">
        <v>916.77235964530496</v>
      </c>
      <c r="M48" s="31">
        <v>1045.1277104387325</v>
      </c>
      <c r="N48" s="31">
        <v>1029.6900913779614</v>
      </c>
      <c r="O48" s="31">
        <v>1166.4370900740923</v>
      </c>
      <c r="P48" s="31">
        <v>1170.8304644688944</v>
      </c>
      <c r="Q48" s="31">
        <v>1123.7104242970165</v>
      </c>
      <c r="R48" s="31">
        <v>1518.0104674251579</v>
      </c>
      <c r="S48" s="31">
        <v>1598.8300212616296</v>
      </c>
    </row>
    <row r="49" spans="1:19" s="4" customFormat="1" x14ac:dyDescent="0.25">
      <c r="A49" s="24" t="s">
        <v>85</v>
      </c>
      <c r="B49" s="11" t="s">
        <v>18</v>
      </c>
      <c r="C49" s="31">
        <v>3505.4616396365604</v>
      </c>
      <c r="D49" s="31">
        <v>3731.654701665519</v>
      </c>
      <c r="E49" s="31">
        <v>4332.0171805865793</v>
      </c>
      <c r="F49" s="31">
        <v>4367.4246557850975</v>
      </c>
      <c r="G49" s="31">
        <v>4604.1799393213814</v>
      </c>
      <c r="H49" s="31">
        <v>4895.6416684065925</v>
      </c>
      <c r="I49" s="31">
        <v>5669.5695311300224</v>
      </c>
      <c r="J49" s="31">
        <v>6079.2279513826697</v>
      </c>
      <c r="K49" s="31">
        <v>6344.7805144016093</v>
      </c>
      <c r="L49" s="31">
        <v>6652.1116134678296</v>
      </c>
      <c r="M49" s="31">
        <v>6023.9409074999548</v>
      </c>
      <c r="N49" s="31">
        <v>5579.2055512780044</v>
      </c>
      <c r="O49" s="31">
        <v>4197.9525058264708</v>
      </c>
      <c r="P49" s="31">
        <v>4438.8619942446667</v>
      </c>
      <c r="Q49" s="31">
        <v>4242.4734194009443</v>
      </c>
      <c r="R49" s="31">
        <v>3761.6014438793886</v>
      </c>
      <c r="S49" s="31">
        <v>3381.7992314100024</v>
      </c>
    </row>
    <row r="50" spans="1:19" s="4" customFormat="1" x14ac:dyDescent="0.25">
      <c r="A50" s="24" t="s">
        <v>11</v>
      </c>
      <c r="B50" s="11" t="s">
        <v>18</v>
      </c>
      <c r="C50" s="31">
        <v>1695.2594550924614</v>
      </c>
      <c r="D50" s="31">
        <v>1726.6723326934998</v>
      </c>
      <c r="E50" s="31">
        <v>2504.9304085691933</v>
      </c>
      <c r="F50" s="31">
        <v>1724.1797620652233</v>
      </c>
      <c r="G50" s="31">
        <v>1480.7717509754236</v>
      </c>
      <c r="H50" s="31">
        <v>1501.1997660434174</v>
      </c>
      <c r="I50" s="31">
        <v>1478.6919031627319</v>
      </c>
      <c r="J50" s="31">
        <v>1368.2397355396472</v>
      </c>
      <c r="K50" s="31">
        <v>1977.5650355998498</v>
      </c>
      <c r="L50" s="31">
        <v>1992.8562289695701</v>
      </c>
      <c r="M50" s="31">
        <v>1630.9224804593987</v>
      </c>
      <c r="N50" s="31">
        <v>7435.465005448902</v>
      </c>
      <c r="O50" s="31">
        <v>4018.3182978339182</v>
      </c>
      <c r="P50" s="31">
        <v>4222.8245535508768</v>
      </c>
      <c r="Q50" s="31">
        <v>3843.7344668176261</v>
      </c>
      <c r="R50" s="31">
        <v>2563.0313685269853</v>
      </c>
      <c r="S50" s="31">
        <v>7793.1087932921046</v>
      </c>
    </row>
    <row r="51" spans="1:19" s="4" customFormat="1" x14ac:dyDescent="0.25">
      <c r="A51" s="38" t="s">
        <v>97</v>
      </c>
      <c r="B51" s="38" t="s">
        <v>18</v>
      </c>
      <c r="C51" s="84">
        <f t="shared" ref="C51:P51" si="13">+SUM(C45:C50)</f>
        <v>38962.018490835413</v>
      </c>
      <c r="D51" s="84">
        <f t="shared" si="13"/>
        <v>38251.088452873788</v>
      </c>
      <c r="E51" s="84">
        <f t="shared" si="13"/>
        <v>40840.600152426276</v>
      </c>
      <c r="F51" s="84">
        <f t="shared" si="13"/>
        <v>42031.454983781354</v>
      </c>
      <c r="G51" s="84">
        <f t="shared" si="13"/>
        <v>42468.048418617691</v>
      </c>
      <c r="H51" s="84">
        <f t="shared" si="13"/>
        <v>44346.311391950068</v>
      </c>
      <c r="I51" s="84">
        <f t="shared" si="13"/>
        <v>52939.137268631341</v>
      </c>
      <c r="J51" s="84">
        <f t="shared" si="13"/>
        <v>56993.002414817056</v>
      </c>
      <c r="K51" s="84">
        <f t="shared" si="13"/>
        <v>64401.668642623314</v>
      </c>
      <c r="L51" s="84">
        <f t="shared" si="13"/>
        <v>60636.624287439809</v>
      </c>
      <c r="M51" s="84">
        <f t="shared" si="13"/>
        <v>65732.244120210104</v>
      </c>
      <c r="N51" s="84">
        <f t="shared" si="13"/>
        <v>74325.630269575617</v>
      </c>
      <c r="O51" s="84">
        <f t="shared" si="13"/>
        <v>73750.785963682691</v>
      </c>
      <c r="P51" s="84">
        <f t="shared" si="13"/>
        <v>78454.255114877218</v>
      </c>
      <c r="Q51" s="84">
        <f>+SUM(Q45:Q50)</f>
        <v>80085.648248045691</v>
      </c>
      <c r="R51" s="84">
        <f t="shared" ref="R51:S51" si="14">+SUM(R45:R50)</f>
        <v>80273.685254345648</v>
      </c>
      <c r="S51" s="84">
        <f t="shared" si="14"/>
        <v>81850.924990904212</v>
      </c>
    </row>
    <row r="52" spans="1:19" x14ac:dyDescent="0.25">
      <c r="A52" s="1" t="s">
        <v>114</v>
      </c>
      <c r="C52" s="1"/>
      <c r="O52" s="1"/>
    </row>
    <row r="53" spans="1:19" x14ac:dyDescent="0.25">
      <c r="C53" s="1"/>
      <c r="O53" s="1"/>
    </row>
    <row r="54" spans="1:19" ht="15" x14ac:dyDescent="0.25">
      <c r="A54" s="12" t="s">
        <v>109</v>
      </c>
      <c r="B54" s="7"/>
      <c r="C54" s="2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3"/>
      <c r="P54" s="21"/>
    </row>
    <row r="55" spans="1:19" x14ac:dyDescent="0.25">
      <c r="A55" s="37" t="s">
        <v>107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</row>
    <row r="56" spans="1:19" x14ac:dyDescent="0.25">
      <c r="A56" s="38" t="s">
        <v>2</v>
      </c>
      <c r="B56" s="38" t="s">
        <v>13</v>
      </c>
      <c r="C56" s="39">
        <v>2001</v>
      </c>
      <c r="D56" s="39">
        <v>2002</v>
      </c>
      <c r="E56" s="39">
        <v>2003</v>
      </c>
      <c r="F56" s="39">
        <v>2004</v>
      </c>
      <c r="G56" s="39">
        <v>2005</v>
      </c>
      <c r="H56" s="39">
        <v>2006</v>
      </c>
      <c r="I56" s="39">
        <v>2007</v>
      </c>
      <c r="J56" s="39">
        <v>2008</v>
      </c>
      <c r="K56" s="39">
        <v>2009</v>
      </c>
      <c r="L56" s="39">
        <v>2010</v>
      </c>
      <c r="M56" s="39">
        <v>2011</v>
      </c>
      <c r="N56" s="39">
        <v>2012</v>
      </c>
      <c r="O56" s="39">
        <v>2013</v>
      </c>
      <c r="P56" s="39">
        <v>2014</v>
      </c>
      <c r="Q56" s="39">
        <v>2015</v>
      </c>
      <c r="R56" s="39">
        <v>2016</v>
      </c>
      <c r="S56" s="39">
        <v>2017</v>
      </c>
    </row>
    <row r="57" spans="1:19" x14ac:dyDescent="0.25">
      <c r="A57" s="24" t="s">
        <v>6</v>
      </c>
      <c r="B57" s="11" t="s">
        <v>18</v>
      </c>
      <c r="C57" s="31">
        <v>20691.310381794756</v>
      </c>
      <c r="D57" s="31">
        <v>22310.228866273534</v>
      </c>
      <c r="E57" s="31">
        <v>22440.087052014242</v>
      </c>
      <c r="F57" s="31">
        <v>25087.475226574465</v>
      </c>
      <c r="G57" s="31">
        <v>28200.593449838736</v>
      </c>
      <c r="H57" s="31">
        <v>31378.808199940428</v>
      </c>
      <c r="I57" s="31">
        <v>33383.887422198131</v>
      </c>
      <c r="J57" s="31">
        <v>39812.633143596417</v>
      </c>
      <c r="K57" s="31">
        <v>39042.439702273194</v>
      </c>
      <c r="L57" s="31">
        <v>40651.084781360907</v>
      </c>
      <c r="M57" s="31">
        <v>42448.204054959409</v>
      </c>
      <c r="N57" s="31">
        <v>51515.6194343592</v>
      </c>
      <c r="O57" s="31">
        <v>56244.86738124938</v>
      </c>
      <c r="P57" s="31">
        <v>59925.300766629676</v>
      </c>
      <c r="Q57" s="31">
        <v>60159.762737828343</v>
      </c>
      <c r="R57" s="31"/>
      <c r="S57" s="31"/>
    </row>
    <row r="58" spans="1:19" x14ac:dyDescent="0.25">
      <c r="A58" s="24" t="s">
        <v>12</v>
      </c>
      <c r="B58" s="11" t="s">
        <v>18</v>
      </c>
      <c r="C58" s="31">
        <v>540.60071581646457</v>
      </c>
      <c r="D58" s="31">
        <v>560.13987131625595</v>
      </c>
      <c r="E58" s="31">
        <v>595.21091136682548</v>
      </c>
      <c r="F58" s="31">
        <v>659.591967663888</v>
      </c>
      <c r="G58" s="31">
        <v>859.41869038019297</v>
      </c>
      <c r="H58" s="31">
        <v>932.23312874563828</v>
      </c>
      <c r="I58" s="31">
        <v>1005.6335219155292</v>
      </c>
      <c r="J58" s="31">
        <v>972.73638459418112</v>
      </c>
      <c r="K58" s="31">
        <v>1137.6992720982773</v>
      </c>
      <c r="L58" s="31">
        <v>784.05286271571958</v>
      </c>
      <c r="M58" s="31">
        <v>1004.4399809676212</v>
      </c>
      <c r="N58" s="31">
        <v>658.79979836367795</v>
      </c>
      <c r="O58" s="31">
        <v>727.52949558378577</v>
      </c>
      <c r="P58" s="31">
        <v>613.91803913679757</v>
      </c>
      <c r="Q58" s="31">
        <v>1253.1655834865489</v>
      </c>
      <c r="R58" s="31"/>
      <c r="S58" s="31"/>
    </row>
    <row r="59" spans="1:19" x14ac:dyDescent="0.25">
      <c r="A59" s="4" t="s">
        <v>96</v>
      </c>
      <c r="B59" s="11" t="s">
        <v>18</v>
      </c>
      <c r="C59" s="5">
        <v>21231.911097611221</v>
      </c>
      <c r="D59" s="5">
        <v>22870.36873758979</v>
      </c>
      <c r="E59" s="5">
        <v>23035.297963381068</v>
      </c>
      <c r="F59" s="5">
        <v>25747.067194238352</v>
      </c>
      <c r="G59" s="5">
        <v>29060.012140218929</v>
      </c>
      <c r="H59" s="5">
        <v>32311.041328686068</v>
      </c>
      <c r="I59" s="5">
        <v>34389.520944113661</v>
      </c>
      <c r="J59" s="5">
        <v>40785.369528190597</v>
      </c>
      <c r="K59" s="5">
        <v>40180.138974371468</v>
      </c>
      <c r="L59" s="5">
        <v>41435.137644076625</v>
      </c>
      <c r="M59" s="5">
        <v>43452.644035927027</v>
      </c>
      <c r="N59" s="5">
        <v>52174.419232722881</v>
      </c>
      <c r="O59" s="5">
        <v>56972.396876833169</v>
      </c>
      <c r="P59" s="5">
        <v>60539.218805766475</v>
      </c>
      <c r="Q59" s="5">
        <v>61412.928321314896</v>
      </c>
      <c r="R59" s="5"/>
      <c r="S59" s="5"/>
    </row>
    <row r="60" spans="1:19" x14ac:dyDescent="0.25">
      <c r="A60" s="24" t="s">
        <v>7</v>
      </c>
      <c r="B60" s="11" t="s">
        <v>18</v>
      </c>
      <c r="C60" s="31">
        <v>89.501865935813839</v>
      </c>
      <c r="D60" s="31">
        <v>96.736366838150502</v>
      </c>
      <c r="E60" s="31">
        <v>122.70029880650304</v>
      </c>
      <c r="F60" s="31">
        <v>199.81087417763172</v>
      </c>
      <c r="G60" s="31">
        <v>241.06327346865177</v>
      </c>
      <c r="H60" s="31">
        <v>286.30257506008564</v>
      </c>
      <c r="I60" s="31">
        <v>340.59101704342959</v>
      </c>
      <c r="J60" s="31">
        <v>407.29083173327933</v>
      </c>
      <c r="K60" s="31">
        <v>390.67620573221978</v>
      </c>
      <c r="L60" s="31">
        <v>348.14567632989241</v>
      </c>
      <c r="M60" s="31">
        <v>464.82722182269987</v>
      </c>
      <c r="N60" s="31">
        <v>468.94635534657999</v>
      </c>
      <c r="O60" s="31">
        <v>631.9078806109643</v>
      </c>
      <c r="P60" s="31">
        <v>465.79407840749116</v>
      </c>
      <c r="Q60" s="31">
        <v>675.76733310063969</v>
      </c>
      <c r="R60" s="31"/>
      <c r="S60" s="31"/>
    </row>
    <row r="61" spans="1:19" x14ac:dyDescent="0.25">
      <c r="A61" s="24" t="s">
        <v>9</v>
      </c>
      <c r="B61" s="11" t="s">
        <v>18</v>
      </c>
      <c r="C61" s="31">
        <v>3096.4117780793563</v>
      </c>
      <c r="D61" s="31">
        <v>1797.248544177141</v>
      </c>
      <c r="E61" s="31">
        <v>1581.4467154331664</v>
      </c>
      <c r="F61" s="31">
        <v>1594.597166330803</v>
      </c>
      <c r="G61" s="31">
        <v>1599.6989219715369</v>
      </c>
      <c r="H61" s="31">
        <v>1618.6512702599102</v>
      </c>
      <c r="I61" s="31">
        <v>2279.3181558320107</v>
      </c>
      <c r="J61" s="31">
        <v>2418.2658130403524</v>
      </c>
      <c r="K61" s="31">
        <v>2133.4949054489953</v>
      </c>
      <c r="L61" s="31">
        <v>1719.0028773059219</v>
      </c>
      <c r="M61" s="31">
        <v>2012.1599934535454</v>
      </c>
      <c r="N61" s="31">
        <v>609.47380650472803</v>
      </c>
      <c r="O61" s="31">
        <v>634.06694655156934</v>
      </c>
      <c r="P61" s="31">
        <v>636.68704581942075</v>
      </c>
      <c r="Q61" s="31">
        <v>674.25877142018305</v>
      </c>
      <c r="R61" s="31"/>
      <c r="S61" s="31"/>
    </row>
    <row r="62" spans="1:19" x14ac:dyDescent="0.25">
      <c r="A62" s="24" t="s">
        <v>10</v>
      </c>
      <c r="B62" s="11" t="s">
        <v>18</v>
      </c>
      <c r="C62" s="31">
        <v>27.566636928767995</v>
      </c>
      <c r="D62" s="31">
        <v>19.453964373984</v>
      </c>
      <c r="E62" s="31">
        <v>19.11867732586963</v>
      </c>
      <c r="F62" s="31">
        <v>17.931078463872002</v>
      </c>
      <c r="G62" s="31">
        <v>162.42893062683169</v>
      </c>
      <c r="H62" s="31">
        <v>176.813746694592</v>
      </c>
      <c r="I62" s="31">
        <v>311.49269037657587</v>
      </c>
      <c r="J62" s="31">
        <v>230.48921660968497</v>
      </c>
      <c r="K62" s="31">
        <v>133.40354920032001</v>
      </c>
      <c r="L62" s="31">
        <v>19.594483764952319</v>
      </c>
      <c r="M62" s="31">
        <v>50.466978350228153</v>
      </c>
      <c r="N62" s="31">
        <v>15.135260866403099</v>
      </c>
      <c r="O62" s="31">
        <v>14.779252557375777</v>
      </c>
      <c r="P62" s="31">
        <v>18.172409199459388</v>
      </c>
      <c r="Q62" s="31">
        <v>12.185232568319998</v>
      </c>
      <c r="R62" s="31"/>
      <c r="S62" s="31"/>
    </row>
    <row r="63" spans="1:19" x14ac:dyDescent="0.25">
      <c r="A63" s="24" t="s">
        <v>85</v>
      </c>
      <c r="B63" s="11" t="s">
        <v>18</v>
      </c>
      <c r="C63" s="31">
        <v>3501.8457165066852</v>
      </c>
      <c r="D63" s="31">
        <v>3337.9200140716466</v>
      </c>
      <c r="E63" s="31">
        <v>3434.6010530015401</v>
      </c>
      <c r="F63" s="31">
        <v>3220.7231124805403</v>
      </c>
      <c r="G63" s="31">
        <v>3479.0629032626689</v>
      </c>
      <c r="H63" s="31">
        <v>4231.3771107738503</v>
      </c>
      <c r="I63" s="31">
        <v>4922.2186098340644</v>
      </c>
      <c r="J63" s="31">
        <v>5031.6383050107006</v>
      </c>
      <c r="K63" s="31">
        <v>5254.0215761540003</v>
      </c>
      <c r="L63" s="31">
        <v>5074.0837065799406</v>
      </c>
      <c r="M63" s="31">
        <v>4274.8796906359039</v>
      </c>
      <c r="N63" s="31">
        <v>4904.1634483051903</v>
      </c>
      <c r="O63" s="31">
        <v>4158.1057353366205</v>
      </c>
      <c r="P63" s="31">
        <v>3824.8309369437407</v>
      </c>
      <c r="Q63" s="31">
        <v>3538.3075393965551</v>
      </c>
      <c r="R63" s="31"/>
      <c r="S63" s="31"/>
    </row>
    <row r="64" spans="1:19" x14ac:dyDescent="0.25">
      <c r="A64" s="24" t="s">
        <v>11</v>
      </c>
      <c r="B64" s="11" t="s">
        <v>18</v>
      </c>
      <c r="C64" s="31">
        <v>788.68138644992246</v>
      </c>
      <c r="D64" s="31">
        <v>943.76414663172886</v>
      </c>
      <c r="E64" s="31">
        <v>1001.5991618475822</v>
      </c>
      <c r="F64" s="31">
        <v>1082.6645868606909</v>
      </c>
      <c r="G64" s="31">
        <v>882.77897109049536</v>
      </c>
      <c r="H64" s="31">
        <v>1128.6378124704402</v>
      </c>
      <c r="I64" s="31">
        <v>1451.6940782311506</v>
      </c>
      <c r="J64" s="31">
        <v>1215.7988711081759</v>
      </c>
      <c r="K64" s="31">
        <v>1227.494787430905</v>
      </c>
      <c r="L64" s="31">
        <v>1375.7621902895698</v>
      </c>
      <c r="M64" s="31">
        <v>1107.955466968531</v>
      </c>
      <c r="N64" s="31">
        <v>3176.7135164626102</v>
      </c>
      <c r="O64" s="31">
        <v>1626.4312049981691</v>
      </c>
      <c r="P64" s="31">
        <v>1431.7383025241238</v>
      </c>
      <c r="Q64" s="31">
        <v>2375.9382703899041</v>
      </c>
      <c r="R64" s="31"/>
      <c r="S64" s="31"/>
    </row>
    <row r="65" spans="1:19" x14ac:dyDescent="0.25">
      <c r="A65" s="38" t="s">
        <v>97</v>
      </c>
      <c r="B65" s="38" t="s">
        <v>18</v>
      </c>
      <c r="C65" s="84">
        <v>28735.91848151177</v>
      </c>
      <c r="D65" s="84">
        <v>29065.491773682439</v>
      </c>
      <c r="E65" s="84">
        <v>29194.763869795723</v>
      </c>
      <c r="F65" s="84">
        <v>31862.794012551891</v>
      </c>
      <c r="G65" s="84">
        <v>35425.045140639115</v>
      </c>
      <c r="H65" s="84">
        <v>39752.823843944949</v>
      </c>
      <c r="I65" s="84">
        <v>43694.835495430896</v>
      </c>
      <c r="J65" s="84">
        <v>50088.852565692789</v>
      </c>
      <c r="K65" s="84">
        <v>49319.229998337913</v>
      </c>
      <c r="L65" s="84">
        <v>49971.726578346905</v>
      </c>
      <c r="M65" s="84">
        <v>51362.933387157937</v>
      </c>
      <c r="N65" s="84">
        <v>61348.851620208392</v>
      </c>
      <c r="O65" s="84">
        <v>64037.687896887859</v>
      </c>
      <c r="P65" s="84">
        <v>66916.441578660713</v>
      </c>
      <c r="Q65" s="84">
        <v>68689.385468190492</v>
      </c>
      <c r="R65" s="84"/>
      <c r="S65" s="84"/>
    </row>
    <row r="66" spans="1:19" x14ac:dyDescent="0.25">
      <c r="A66" s="1" t="s">
        <v>110</v>
      </c>
      <c r="C66" s="1"/>
      <c r="O66" s="1"/>
    </row>
    <row r="67" spans="1:19" x14ac:dyDescent="0.25">
      <c r="C67" s="1"/>
      <c r="O67" s="1"/>
    </row>
  </sheetData>
  <pageMargins left="0.7" right="0.7" top="0.75" bottom="0.75" header="0.3" footer="0.3"/>
  <pageSetup orientation="portrait" verticalDpi="0" r:id="rId1"/>
  <ignoredErrors>
    <ignoredError sqref="C23:Q23 C37:Q37 R37:S37 Q51:S51 C51:P51" formulaRange="1"/>
    <ignoredError sqref="R17:S17 C17:Q17" formula="1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H108"/>
  <sheetViews>
    <sheetView topLeftCell="E13" zoomScale="80" zoomScaleNormal="80" zoomScalePageLayoutView="80" workbookViewId="0">
      <selection activeCell="S81" sqref="S81:U81"/>
    </sheetView>
  </sheetViews>
  <sheetFormatPr baseColWidth="10" defaultColWidth="10.85546875" defaultRowHeight="13.5" x14ac:dyDescent="0.25"/>
  <cols>
    <col min="1" max="1" width="24.7109375" style="1" customWidth="1"/>
    <col min="2" max="2" width="19.85546875" style="11" customWidth="1"/>
    <col min="3" max="3" width="28.7109375" style="1" customWidth="1"/>
    <col min="4" max="4" width="11.7109375" style="11" customWidth="1"/>
    <col min="5" max="15" width="11.7109375" style="1" customWidth="1"/>
    <col min="16" max="20" width="11.7109375" style="5" customWidth="1"/>
    <col min="21" max="21" width="14.28515625" style="63" customWidth="1"/>
    <col min="22" max="22" width="15.7109375" style="1" customWidth="1"/>
    <col min="23" max="23" width="20.85546875" style="1" customWidth="1"/>
    <col min="24" max="52" width="15.7109375" style="1" customWidth="1"/>
    <col min="53" max="16384" width="10.85546875" style="1"/>
  </cols>
  <sheetData>
    <row r="1" spans="1:22" x14ac:dyDescent="0.25">
      <c r="F1" s="11"/>
    </row>
    <row r="2" spans="1:22" ht="16.5" x14ac:dyDescent="0.25">
      <c r="B2" s="80" t="s">
        <v>133</v>
      </c>
      <c r="D2" s="9"/>
      <c r="E2" s="25"/>
      <c r="F2" s="25"/>
      <c r="G2" s="24"/>
      <c r="J2" s="3"/>
      <c r="K2" s="3"/>
      <c r="L2" s="3"/>
      <c r="M2" s="3"/>
      <c r="N2" s="3"/>
    </row>
    <row r="3" spans="1:22" ht="18" x14ac:dyDescent="0.25">
      <c r="B3" s="82" t="s">
        <v>82</v>
      </c>
      <c r="D3" s="10"/>
      <c r="E3" s="26"/>
      <c r="F3" s="26"/>
      <c r="G3" s="25"/>
      <c r="J3" s="2"/>
      <c r="K3" s="2"/>
      <c r="L3" s="2"/>
      <c r="M3" s="2"/>
      <c r="N3" s="2"/>
    </row>
    <row r="4" spans="1:22" x14ac:dyDescent="0.25">
      <c r="B4" s="81" t="s">
        <v>134</v>
      </c>
      <c r="D4" s="10"/>
      <c r="E4" s="26"/>
      <c r="F4" s="26"/>
      <c r="G4" s="26"/>
      <c r="J4" s="2"/>
      <c r="K4" s="2"/>
      <c r="L4" s="2"/>
      <c r="M4" s="2"/>
      <c r="N4" s="2"/>
    </row>
    <row r="5" spans="1:22" x14ac:dyDescent="0.25">
      <c r="G5" s="26"/>
    </row>
    <row r="6" spans="1:22" x14ac:dyDescent="0.25">
      <c r="B6" s="30"/>
      <c r="C6" s="11"/>
      <c r="D6" s="1"/>
      <c r="E6" s="11"/>
    </row>
    <row r="8" spans="1:22" s="4" customFormat="1" x14ac:dyDescent="0.25">
      <c r="A8" s="4" t="s">
        <v>0</v>
      </c>
      <c r="B8" s="11"/>
      <c r="D8" s="11"/>
      <c r="P8" s="6"/>
      <c r="Q8" s="6"/>
      <c r="R8" s="6"/>
      <c r="S8" s="6"/>
      <c r="T8" s="6"/>
      <c r="U8" s="63"/>
    </row>
    <row r="9" spans="1:22" s="4" customFormat="1" x14ac:dyDescent="0.25">
      <c r="A9" s="4" t="s">
        <v>135</v>
      </c>
      <c r="B9" s="11"/>
      <c r="D9" s="11"/>
      <c r="P9" s="6"/>
      <c r="Q9" s="6"/>
      <c r="R9" s="6"/>
      <c r="S9" s="6"/>
      <c r="T9" s="6"/>
      <c r="U9" s="63"/>
    </row>
    <row r="10" spans="1:22" s="4" customFormat="1" x14ac:dyDescent="0.25">
      <c r="A10" s="4" t="s">
        <v>1</v>
      </c>
      <c r="B10" s="11"/>
      <c r="D10" s="11"/>
      <c r="P10" s="6"/>
      <c r="Q10" s="6"/>
      <c r="R10" s="6"/>
      <c r="S10" s="6"/>
      <c r="T10" s="6"/>
      <c r="U10" s="63"/>
    </row>
    <row r="11" spans="1:22" s="4" customFormat="1" x14ac:dyDescent="0.25">
      <c r="B11" s="11"/>
      <c r="D11" s="11"/>
      <c r="P11" s="6"/>
      <c r="Q11" s="6"/>
      <c r="R11" s="6"/>
      <c r="S11" s="6"/>
      <c r="T11" s="6"/>
      <c r="U11" s="63"/>
    </row>
    <row r="12" spans="1:22" s="4" customFormat="1" x14ac:dyDescent="0.25">
      <c r="B12" s="11"/>
      <c r="D12" s="11"/>
      <c r="P12" s="6"/>
      <c r="Q12" s="6"/>
      <c r="R12" s="6"/>
      <c r="S12" s="6"/>
      <c r="T12" s="6"/>
      <c r="U12" s="63"/>
    </row>
    <row r="13" spans="1:22" s="4" customFormat="1" ht="15" x14ac:dyDescent="0.25">
      <c r="A13" s="12" t="s">
        <v>31</v>
      </c>
      <c r="B13" s="11"/>
      <c r="D13" s="11"/>
      <c r="P13" s="6"/>
      <c r="Q13" s="6"/>
      <c r="R13" s="6"/>
      <c r="S13" s="6"/>
      <c r="T13" s="6"/>
      <c r="U13" s="63"/>
    </row>
    <row r="14" spans="1:22" ht="15" x14ac:dyDescent="0.25">
      <c r="A14" s="48" t="s">
        <v>88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60"/>
      <c r="V14" s="27"/>
    </row>
    <row r="15" spans="1:22" s="4" customFormat="1" ht="25.5" x14ac:dyDescent="0.25">
      <c r="A15" s="50"/>
      <c r="B15" s="50" t="s">
        <v>17</v>
      </c>
      <c r="C15" s="50" t="s">
        <v>13</v>
      </c>
      <c r="D15" s="51">
        <v>2001</v>
      </c>
      <c r="E15" s="51">
        <v>2002</v>
      </c>
      <c r="F15" s="51">
        <v>2003</v>
      </c>
      <c r="G15" s="51">
        <v>2004</v>
      </c>
      <c r="H15" s="51">
        <v>2005</v>
      </c>
      <c r="I15" s="51">
        <v>2006</v>
      </c>
      <c r="J15" s="51">
        <v>2007</v>
      </c>
      <c r="K15" s="51">
        <v>2008</v>
      </c>
      <c r="L15" s="51">
        <v>2009</v>
      </c>
      <c r="M15" s="51">
        <v>2010</v>
      </c>
      <c r="N15" s="51">
        <v>2011</v>
      </c>
      <c r="O15" s="51">
        <v>2012</v>
      </c>
      <c r="P15" s="51">
        <v>2013</v>
      </c>
      <c r="Q15" s="51">
        <v>2014</v>
      </c>
      <c r="R15" s="51">
        <v>2015</v>
      </c>
      <c r="S15" s="51">
        <v>2016</v>
      </c>
      <c r="T15" s="51">
        <v>2017</v>
      </c>
      <c r="U15" s="64" t="s">
        <v>136</v>
      </c>
    </row>
    <row r="16" spans="1:22" s="4" customFormat="1" x14ac:dyDescent="0.25">
      <c r="A16" s="42"/>
      <c r="B16" s="44" t="s">
        <v>89</v>
      </c>
      <c r="C16" s="44" t="s">
        <v>18</v>
      </c>
      <c r="D16" s="45">
        <v>27181.650485925216</v>
      </c>
      <c r="E16" s="45">
        <v>28681.586994696449</v>
      </c>
      <c r="F16" s="45">
        <v>31817.3839044038</v>
      </c>
      <c r="G16" s="45">
        <v>33727.099726414526</v>
      </c>
      <c r="H16" s="45">
        <v>34411.612701224854</v>
      </c>
      <c r="I16" s="45">
        <v>34074.078184367376</v>
      </c>
      <c r="J16" s="45">
        <v>36501.111530035356</v>
      </c>
      <c r="K16" s="45">
        <v>38780.364478669959</v>
      </c>
      <c r="L16" s="45">
        <v>42825.294599615947</v>
      </c>
      <c r="M16" s="45">
        <v>40303.574314555415</v>
      </c>
      <c r="N16" s="45">
        <v>44580.668438875786</v>
      </c>
      <c r="O16" s="45">
        <v>45575.228338735375</v>
      </c>
      <c r="P16" s="45">
        <v>46259.830098821061</v>
      </c>
      <c r="Q16" s="45">
        <v>47464.981886304318</v>
      </c>
      <c r="R16" s="45">
        <v>49700.366258116897</v>
      </c>
      <c r="S16" s="45"/>
      <c r="T16" s="45"/>
      <c r="U16" s="56">
        <f>T16/D16-1</f>
        <v>-1</v>
      </c>
    </row>
    <row r="17" spans="1:22" s="4" customFormat="1" x14ac:dyDescent="0.25">
      <c r="A17" s="42"/>
      <c r="B17" s="44" t="s">
        <v>90</v>
      </c>
      <c r="C17" s="44" t="s">
        <v>18</v>
      </c>
      <c r="D17" s="45">
        <v>20090.178706502018</v>
      </c>
      <c r="E17" s="45">
        <v>20772.465909597948</v>
      </c>
      <c r="F17" s="45">
        <v>22127.704109653168</v>
      </c>
      <c r="G17" s="45">
        <v>24354.965439610223</v>
      </c>
      <c r="H17" s="45">
        <v>24418.904278654336</v>
      </c>
      <c r="I17" s="45">
        <v>25670.308735853632</v>
      </c>
      <c r="J17" s="45">
        <v>27353.252681329071</v>
      </c>
      <c r="K17" s="45">
        <v>25872.912098394063</v>
      </c>
      <c r="L17" s="45">
        <v>25492.891430385855</v>
      </c>
      <c r="M17" s="45">
        <v>28642.999235469546</v>
      </c>
      <c r="N17" s="45">
        <v>27293.018318901381</v>
      </c>
      <c r="O17" s="45">
        <v>32102.817659946806</v>
      </c>
      <c r="P17" s="45">
        <v>34824.140375385046</v>
      </c>
      <c r="Q17" s="45">
        <v>35796.276956053385</v>
      </c>
      <c r="R17" s="45">
        <v>35318.585783106399</v>
      </c>
      <c r="S17" s="45"/>
      <c r="T17" s="45"/>
      <c r="U17" s="56">
        <f t="shared" ref="U17:U18" si="0">T17/D17-1</f>
        <v>-1</v>
      </c>
    </row>
    <row r="18" spans="1:22" s="4" customFormat="1" x14ac:dyDescent="0.25">
      <c r="A18" s="41"/>
      <c r="B18" s="40" t="s">
        <v>84</v>
      </c>
      <c r="C18" s="40" t="s">
        <v>18</v>
      </c>
      <c r="D18" s="41">
        <v>47271.82919242722</v>
      </c>
      <c r="E18" s="41">
        <v>49454.052904294382</v>
      </c>
      <c r="F18" s="41">
        <v>53945.088014056964</v>
      </c>
      <c r="G18" s="41">
        <v>58082.065166024753</v>
      </c>
      <c r="H18" s="41">
        <v>58830.51697987919</v>
      </c>
      <c r="I18" s="41">
        <v>59744.386920221004</v>
      </c>
      <c r="J18" s="41">
        <v>63854.364211364431</v>
      </c>
      <c r="K18" s="41">
        <v>64653.276577064025</v>
      </c>
      <c r="L18" s="41">
        <v>68318.186030001802</v>
      </c>
      <c r="M18" s="41">
        <v>68946.573550024958</v>
      </c>
      <c r="N18" s="41">
        <v>71873.686757777163</v>
      </c>
      <c r="O18" s="41">
        <v>77678.045998682181</v>
      </c>
      <c r="P18" s="41">
        <v>81083.970474206115</v>
      </c>
      <c r="Q18" s="41">
        <v>83261.258842357696</v>
      </c>
      <c r="R18" s="41">
        <v>85018.952041223296</v>
      </c>
      <c r="S18" s="41"/>
      <c r="T18" s="41"/>
      <c r="U18" s="61">
        <f t="shared" si="0"/>
        <v>-1</v>
      </c>
    </row>
    <row r="19" spans="1:22" s="4" customFormat="1" x14ac:dyDescent="0.25">
      <c r="U19" s="65"/>
    </row>
    <row r="20" spans="1:22" s="4" customFormat="1" x14ac:dyDescent="0.25">
      <c r="U20" s="65"/>
    </row>
    <row r="21" spans="1:22" s="4" customFormat="1" ht="15" x14ac:dyDescent="0.25">
      <c r="A21" s="12" t="s">
        <v>32</v>
      </c>
      <c r="B21" s="11"/>
      <c r="C21" s="1"/>
      <c r="D21" s="1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5"/>
      <c r="Q21" s="1"/>
      <c r="R21" s="1"/>
      <c r="S21" s="1"/>
      <c r="T21" s="1"/>
      <c r="U21" s="63"/>
      <c r="V21" s="1"/>
    </row>
    <row r="22" spans="1:22" ht="15" x14ac:dyDescent="0.25">
      <c r="A22" s="48" t="s">
        <v>37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60"/>
      <c r="V22" s="27"/>
    </row>
    <row r="23" spans="1:22" s="4" customFormat="1" ht="25.5" x14ac:dyDescent="0.25">
      <c r="A23" s="50" t="s">
        <v>2</v>
      </c>
      <c r="B23" s="50" t="s">
        <v>17</v>
      </c>
      <c r="C23" s="50" t="s">
        <v>13</v>
      </c>
      <c r="D23" s="51">
        <v>2001</v>
      </c>
      <c r="E23" s="51">
        <v>2002</v>
      </c>
      <c r="F23" s="51">
        <v>2003</v>
      </c>
      <c r="G23" s="51">
        <v>2004</v>
      </c>
      <c r="H23" s="51">
        <v>2005</v>
      </c>
      <c r="I23" s="51">
        <v>2006</v>
      </c>
      <c r="J23" s="51">
        <v>2007</v>
      </c>
      <c r="K23" s="51">
        <v>2008</v>
      </c>
      <c r="L23" s="51">
        <v>2009</v>
      </c>
      <c r="M23" s="51">
        <v>2010</v>
      </c>
      <c r="N23" s="51">
        <v>2011</v>
      </c>
      <c r="O23" s="51">
        <v>2012</v>
      </c>
      <c r="P23" s="51">
        <v>2013</v>
      </c>
      <c r="Q23" s="51">
        <v>2014</v>
      </c>
      <c r="R23" s="51">
        <v>2015</v>
      </c>
      <c r="S23" s="51">
        <v>2016</v>
      </c>
      <c r="T23" s="51">
        <v>2017</v>
      </c>
      <c r="U23" s="64" t="s">
        <v>136</v>
      </c>
    </row>
    <row r="24" spans="1:22" s="4" customFormat="1" x14ac:dyDescent="0.25">
      <c r="A24" s="42" t="s">
        <v>6</v>
      </c>
      <c r="B24" s="44" t="s">
        <v>15</v>
      </c>
      <c r="C24" s="44" t="s">
        <v>18</v>
      </c>
      <c r="D24" s="46">
        <v>1683.4956071639535</v>
      </c>
      <c r="E24" s="46">
        <v>1811.1779557163595</v>
      </c>
      <c r="F24" s="46">
        <v>2343.7720214652504</v>
      </c>
      <c r="G24" s="46">
        <v>2605.7944486940441</v>
      </c>
      <c r="H24" s="46">
        <v>2847.0851522719631</v>
      </c>
      <c r="I24" s="46">
        <v>2695.9489231498678</v>
      </c>
      <c r="J24" s="46">
        <v>3070.1975902176928</v>
      </c>
      <c r="K24" s="46">
        <v>3548.3900046581416</v>
      </c>
      <c r="L24" s="46">
        <v>3977.9209556098194</v>
      </c>
      <c r="M24" s="46">
        <v>3129.7686002892947</v>
      </c>
      <c r="N24" s="46">
        <v>3520.8133980948414</v>
      </c>
      <c r="O24" s="46">
        <v>3859.567092612087</v>
      </c>
      <c r="P24" s="46">
        <v>3796.3070842255711</v>
      </c>
      <c r="Q24" s="46">
        <v>4151.3893116084137</v>
      </c>
      <c r="R24" s="46">
        <v>3947.7766233306202</v>
      </c>
      <c r="S24" s="46"/>
      <c r="T24" s="46"/>
      <c r="U24" s="56">
        <f t="shared" ref="U24:U47" si="1">T24/D24-1</f>
        <v>-1</v>
      </c>
      <c r="V24" s="1"/>
    </row>
    <row r="25" spans="1:22" s="4" customFormat="1" x14ac:dyDescent="0.25">
      <c r="A25" s="42"/>
      <c r="B25" s="44" t="s">
        <v>16</v>
      </c>
      <c r="C25" s="44" t="s">
        <v>18</v>
      </c>
      <c r="D25" s="46">
        <v>554.25941226993655</v>
      </c>
      <c r="E25" s="46">
        <v>549.0857352650869</v>
      </c>
      <c r="F25" s="46">
        <v>494.35342754941848</v>
      </c>
      <c r="G25" s="46">
        <v>784.49466895287333</v>
      </c>
      <c r="H25" s="46">
        <v>936.74496126513941</v>
      </c>
      <c r="I25" s="46">
        <v>992.1432508386074</v>
      </c>
      <c r="J25" s="46">
        <v>1131.4548957539137</v>
      </c>
      <c r="K25" s="46">
        <v>1060.546110743689</v>
      </c>
      <c r="L25" s="46">
        <v>980.92705407956601</v>
      </c>
      <c r="M25" s="46">
        <v>1144.0524957233342</v>
      </c>
      <c r="N25" s="46">
        <v>610.10324737341307</v>
      </c>
      <c r="O25" s="46">
        <v>745.20655918336445</v>
      </c>
      <c r="P25" s="46">
        <v>721.42477858801988</v>
      </c>
      <c r="Q25" s="46">
        <v>784.45754093887706</v>
      </c>
      <c r="R25" s="46">
        <v>776.99831751997601</v>
      </c>
      <c r="S25" s="46"/>
      <c r="T25" s="46"/>
      <c r="U25" s="56">
        <f t="shared" si="1"/>
        <v>-1</v>
      </c>
      <c r="V25" s="1"/>
    </row>
    <row r="26" spans="1:22" s="4" customFormat="1" x14ac:dyDescent="0.25">
      <c r="A26" s="41"/>
      <c r="B26" s="66" t="s">
        <v>84</v>
      </c>
      <c r="C26" s="66" t="s">
        <v>18</v>
      </c>
      <c r="D26" s="79">
        <v>2237.7550194338901</v>
      </c>
      <c r="E26" s="79">
        <v>2360.2636909814464</v>
      </c>
      <c r="F26" s="79">
        <v>2838.1254490146689</v>
      </c>
      <c r="G26" s="79">
        <v>3390.2891176469175</v>
      </c>
      <c r="H26" s="79">
        <v>3783.8301135371025</v>
      </c>
      <c r="I26" s="79">
        <v>3688.0921739884752</v>
      </c>
      <c r="J26" s="79">
        <v>4201.6524859716064</v>
      </c>
      <c r="K26" s="79">
        <v>4608.9361154018306</v>
      </c>
      <c r="L26" s="79">
        <v>4958.8480096893854</v>
      </c>
      <c r="M26" s="79">
        <v>4273.8210960126289</v>
      </c>
      <c r="N26" s="79">
        <v>4130.9166454682545</v>
      </c>
      <c r="O26" s="79">
        <v>4604.7736517954518</v>
      </c>
      <c r="P26" s="79">
        <v>4517.7318628135909</v>
      </c>
      <c r="Q26" s="79">
        <v>4935.8468525472908</v>
      </c>
      <c r="R26" s="79">
        <v>4724.7749408505961</v>
      </c>
      <c r="S26" s="79"/>
      <c r="T26" s="79"/>
      <c r="U26" s="68">
        <f t="shared" si="1"/>
        <v>-1</v>
      </c>
      <c r="V26" s="1"/>
    </row>
    <row r="27" spans="1:22" s="4" customFormat="1" x14ac:dyDescent="0.25">
      <c r="A27" s="42" t="s">
        <v>12</v>
      </c>
      <c r="B27" s="44" t="s">
        <v>15</v>
      </c>
      <c r="C27" s="44" t="s">
        <v>18</v>
      </c>
      <c r="D27" s="46">
        <v>22.372932049686547</v>
      </c>
      <c r="E27" s="46">
        <v>21.050708652494642</v>
      </c>
      <c r="F27" s="46">
        <v>22.103628088772886</v>
      </c>
      <c r="G27" s="46">
        <v>19.790774890142643</v>
      </c>
      <c r="H27" s="46">
        <v>25.315621724458296</v>
      </c>
      <c r="I27" s="46">
        <v>25.196589802796943</v>
      </c>
      <c r="J27" s="46">
        <v>21.882110927825305</v>
      </c>
      <c r="K27" s="46">
        <v>27.358002421131662</v>
      </c>
      <c r="L27" s="46">
        <v>34.845320474495296</v>
      </c>
      <c r="M27" s="46">
        <v>32.670635312914463</v>
      </c>
      <c r="N27" s="46">
        <v>38.653471592925548</v>
      </c>
      <c r="O27" s="46">
        <v>159.71443422680414</v>
      </c>
      <c r="P27" s="46">
        <v>115.28525534018877</v>
      </c>
      <c r="Q27" s="46">
        <v>192.28544669947092</v>
      </c>
      <c r="R27" s="46">
        <v>13.8497688</v>
      </c>
      <c r="S27" s="46"/>
      <c r="T27" s="46"/>
      <c r="U27" s="56">
        <f t="shared" si="1"/>
        <v>-1</v>
      </c>
      <c r="V27" s="1"/>
    </row>
    <row r="28" spans="1:22" s="4" customFormat="1" x14ac:dyDescent="0.25">
      <c r="A28" s="42"/>
      <c r="B28" s="44" t="s">
        <v>16</v>
      </c>
      <c r="C28" s="44" t="s">
        <v>18</v>
      </c>
      <c r="D28" s="46">
        <v>932.3887981830012</v>
      </c>
      <c r="E28" s="46">
        <v>923.7129044652155</v>
      </c>
      <c r="F28" s="46">
        <v>1003.1915175395911</v>
      </c>
      <c r="G28" s="46">
        <v>1067.7404398119011</v>
      </c>
      <c r="H28" s="46">
        <v>1284.9652725008441</v>
      </c>
      <c r="I28" s="46">
        <v>1444.6021176964211</v>
      </c>
      <c r="J28" s="46">
        <v>1270.8122721653167</v>
      </c>
      <c r="K28" s="46">
        <v>1326.0684481716414</v>
      </c>
      <c r="L28" s="46">
        <v>1422.2874465457637</v>
      </c>
      <c r="M28" s="46">
        <v>1262.1602605898061</v>
      </c>
      <c r="N28" s="46">
        <v>1489.9535955980737</v>
      </c>
      <c r="O28" s="46">
        <v>1569.6106612605463</v>
      </c>
      <c r="P28" s="46">
        <v>1609.2801531590389</v>
      </c>
      <c r="Q28" s="46">
        <v>1621.7566660031307</v>
      </c>
      <c r="R28" s="46">
        <v>1557.5859053105</v>
      </c>
      <c r="S28" s="46"/>
      <c r="T28" s="46"/>
      <c r="U28" s="56">
        <f t="shared" si="1"/>
        <v>-1</v>
      </c>
      <c r="V28" s="1"/>
    </row>
    <row r="29" spans="1:22" s="4" customFormat="1" x14ac:dyDescent="0.25">
      <c r="A29" s="41"/>
      <c r="B29" s="66" t="s">
        <v>84</v>
      </c>
      <c r="C29" s="66" t="s">
        <v>18</v>
      </c>
      <c r="D29" s="79">
        <v>954.7617302326878</v>
      </c>
      <c r="E29" s="79">
        <v>944.76361311771018</v>
      </c>
      <c r="F29" s="79">
        <v>1025.295145628364</v>
      </c>
      <c r="G29" s="79">
        <v>1087.5312147020436</v>
      </c>
      <c r="H29" s="79">
        <v>1310.2808942253023</v>
      </c>
      <c r="I29" s="79">
        <v>1469.7987074992182</v>
      </c>
      <c r="J29" s="79">
        <v>1292.6943830931421</v>
      </c>
      <c r="K29" s="79">
        <v>1353.4264505927731</v>
      </c>
      <c r="L29" s="79">
        <v>1457.1327670202591</v>
      </c>
      <c r="M29" s="79">
        <v>1294.8308959027206</v>
      </c>
      <c r="N29" s="79">
        <v>1528.6070671909993</v>
      </c>
      <c r="O29" s="79">
        <v>1729.3250954873504</v>
      </c>
      <c r="P29" s="79">
        <v>1724.5654084992277</v>
      </c>
      <c r="Q29" s="79">
        <v>1814.0421127026016</v>
      </c>
      <c r="R29" s="79">
        <v>1571.4356741105</v>
      </c>
      <c r="S29" s="79"/>
      <c r="T29" s="79"/>
      <c r="U29" s="68">
        <f t="shared" si="1"/>
        <v>-1</v>
      </c>
      <c r="V29" s="1"/>
    </row>
    <row r="30" spans="1:22" s="4" customFormat="1" x14ac:dyDescent="0.25">
      <c r="A30" s="42" t="s">
        <v>96</v>
      </c>
      <c r="B30" s="44" t="s">
        <v>15</v>
      </c>
      <c r="C30" s="44" t="s">
        <v>18</v>
      </c>
      <c r="D30" s="46">
        <v>1705.8685392136401</v>
      </c>
      <c r="E30" s="46">
        <v>1832.2286643688542</v>
      </c>
      <c r="F30" s="46">
        <v>2365.8756495540233</v>
      </c>
      <c r="G30" s="46">
        <v>2625.5852235841867</v>
      </c>
      <c r="H30" s="46">
        <v>2872.4007739964213</v>
      </c>
      <c r="I30" s="46">
        <v>2721.1455129526648</v>
      </c>
      <c r="J30" s="46">
        <v>3092.0797011455179</v>
      </c>
      <c r="K30" s="46">
        <v>3575.7480070792735</v>
      </c>
      <c r="L30" s="46">
        <v>4012.7662760843145</v>
      </c>
      <c r="M30" s="46">
        <v>3162.439235602209</v>
      </c>
      <c r="N30" s="46">
        <v>3559.466869687767</v>
      </c>
      <c r="O30" s="46">
        <v>4019.2815268388908</v>
      </c>
      <c r="P30" s="46">
        <v>3911.5923395657601</v>
      </c>
      <c r="Q30" s="46">
        <v>4343.6747583078841</v>
      </c>
      <c r="R30" s="46">
        <v>3961.6263921306204</v>
      </c>
      <c r="S30" s="46"/>
      <c r="T30" s="46"/>
      <c r="U30" s="56">
        <f t="shared" si="1"/>
        <v>-1</v>
      </c>
      <c r="V30" s="1"/>
    </row>
    <row r="31" spans="1:22" s="4" customFormat="1" x14ac:dyDescent="0.25">
      <c r="A31" s="42"/>
      <c r="B31" s="44" t="s">
        <v>16</v>
      </c>
      <c r="C31" s="44" t="s">
        <v>18</v>
      </c>
      <c r="D31" s="46">
        <v>1486.6482104529375</v>
      </c>
      <c r="E31" s="46">
        <v>1472.7986397303023</v>
      </c>
      <c r="F31" s="46">
        <v>1497.5449450890096</v>
      </c>
      <c r="G31" s="46">
        <v>1852.2351087647739</v>
      </c>
      <c r="H31" s="46">
        <v>2221.710233765984</v>
      </c>
      <c r="I31" s="46">
        <v>2436.7453685350292</v>
      </c>
      <c r="J31" s="46">
        <v>2402.2671679192308</v>
      </c>
      <c r="K31" s="46">
        <v>2386.6145589153302</v>
      </c>
      <c r="L31" s="46">
        <v>2403.2145006253299</v>
      </c>
      <c r="M31" s="46">
        <v>2406.2127563131407</v>
      </c>
      <c r="N31" s="46">
        <v>2100.0568429714858</v>
      </c>
      <c r="O31" s="46">
        <v>2314.8172204439106</v>
      </c>
      <c r="P31" s="46">
        <v>2330.7049317470587</v>
      </c>
      <c r="Q31" s="46">
        <v>2406.2142069420079</v>
      </c>
      <c r="R31" s="46">
        <v>2334.5842228304759</v>
      </c>
      <c r="S31" s="46"/>
      <c r="T31" s="46"/>
      <c r="U31" s="56">
        <f t="shared" si="1"/>
        <v>-1</v>
      </c>
      <c r="V31" s="1"/>
    </row>
    <row r="32" spans="1:22" s="4" customFormat="1" x14ac:dyDescent="0.25">
      <c r="A32" s="41"/>
      <c r="B32" s="66" t="s">
        <v>84</v>
      </c>
      <c r="C32" s="66" t="s">
        <v>18</v>
      </c>
      <c r="D32" s="79">
        <v>3192.5167496665777</v>
      </c>
      <c r="E32" s="79">
        <v>3305.0273040991565</v>
      </c>
      <c r="F32" s="79">
        <v>3863.4205946430329</v>
      </c>
      <c r="G32" s="79">
        <v>4477.8203323489606</v>
      </c>
      <c r="H32" s="79">
        <v>5094.1110077624053</v>
      </c>
      <c r="I32" s="79">
        <v>5157.8908814876941</v>
      </c>
      <c r="J32" s="79">
        <v>5494.3468690647487</v>
      </c>
      <c r="K32" s="79">
        <v>5962.3625659946038</v>
      </c>
      <c r="L32" s="79">
        <v>6415.9807767096445</v>
      </c>
      <c r="M32" s="79">
        <v>5568.6519919153498</v>
      </c>
      <c r="N32" s="79">
        <v>5659.5237126592529</v>
      </c>
      <c r="O32" s="79">
        <v>6334.0987472828019</v>
      </c>
      <c r="P32" s="79">
        <v>6242.2972713128183</v>
      </c>
      <c r="Q32" s="79">
        <v>6749.888965249892</v>
      </c>
      <c r="R32" s="79">
        <v>6296.2106149610963</v>
      </c>
      <c r="S32" s="79"/>
      <c r="T32" s="79"/>
      <c r="U32" s="68">
        <f t="shared" si="1"/>
        <v>-1</v>
      </c>
      <c r="V32" s="1"/>
    </row>
    <row r="33" spans="1:22" s="4" customFormat="1" x14ac:dyDescent="0.25">
      <c r="A33" s="42" t="s">
        <v>7</v>
      </c>
      <c r="B33" s="44" t="s">
        <v>15</v>
      </c>
      <c r="C33" s="44" t="s">
        <v>18</v>
      </c>
      <c r="D33" s="46">
        <v>7483.7653178401906</v>
      </c>
      <c r="E33" s="46">
        <v>7931.461338378147</v>
      </c>
      <c r="F33" s="46">
        <v>9855.2040274550236</v>
      </c>
      <c r="G33" s="46">
        <v>11088.544387706079</v>
      </c>
      <c r="H33" s="46">
        <v>12004.854343180697</v>
      </c>
      <c r="I33" s="46">
        <v>11331.355553247144</v>
      </c>
      <c r="J33" s="46">
        <v>11964.606866799866</v>
      </c>
      <c r="K33" s="46">
        <v>11038.650847140267</v>
      </c>
      <c r="L33" s="46">
        <v>13405.303992891812</v>
      </c>
      <c r="M33" s="46">
        <v>11750.986557134074</v>
      </c>
      <c r="N33" s="46">
        <v>15451.715730937238</v>
      </c>
      <c r="O33" s="46">
        <v>15805.619867239413</v>
      </c>
      <c r="P33" s="46">
        <v>16896.544149826575</v>
      </c>
      <c r="Q33" s="46">
        <v>18332.810907773401</v>
      </c>
      <c r="R33" s="46">
        <v>19819.017898055401</v>
      </c>
      <c r="S33" s="46"/>
      <c r="T33" s="46"/>
      <c r="U33" s="56">
        <f t="shared" si="1"/>
        <v>-1</v>
      </c>
      <c r="V33" s="1"/>
    </row>
    <row r="34" spans="1:22" s="4" customFormat="1" x14ac:dyDescent="0.25">
      <c r="A34" s="42"/>
      <c r="B34" s="44" t="s">
        <v>16</v>
      </c>
      <c r="C34" s="44" t="s">
        <v>18</v>
      </c>
      <c r="D34" s="46">
        <v>12657.043118850774</v>
      </c>
      <c r="E34" s="46">
        <v>12991.212785179559</v>
      </c>
      <c r="F34" s="46">
        <v>13719.73195881724</v>
      </c>
      <c r="G34" s="46">
        <v>15495.441371233268</v>
      </c>
      <c r="H34" s="46">
        <v>15445.504528475532</v>
      </c>
      <c r="I34" s="46">
        <v>16328.69817749751</v>
      </c>
      <c r="J34" s="46">
        <v>17643.043467071227</v>
      </c>
      <c r="K34" s="46">
        <v>16860.774878253011</v>
      </c>
      <c r="L34" s="46">
        <v>16707.219121677976</v>
      </c>
      <c r="M34" s="46">
        <v>18516.562913848626</v>
      </c>
      <c r="N34" s="46">
        <v>18494.743773945756</v>
      </c>
      <c r="O34" s="46">
        <v>22860.516155921403</v>
      </c>
      <c r="P34" s="46">
        <v>24537.273251898601</v>
      </c>
      <c r="Q34" s="46">
        <v>25351.9596483889</v>
      </c>
      <c r="R34" s="46">
        <v>24641.283985421</v>
      </c>
      <c r="S34" s="46"/>
      <c r="T34" s="46"/>
      <c r="U34" s="56">
        <f t="shared" si="1"/>
        <v>-1</v>
      </c>
    </row>
    <row r="35" spans="1:22" s="4" customFormat="1" x14ac:dyDescent="0.25">
      <c r="A35" s="41"/>
      <c r="B35" s="66" t="s">
        <v>84</v>
      </c>
      <c r="C35" s="66" t="s">
        <v>18</v>
      </c>
      <c r="D35" s="79">
        <v>20140.808436690964</v>
      </c>
      <c r="E35" s="79">
        <v>20922.674123557706</v>
      </c>
      <c r="F35" s="79">
        <v>23574.935986272263</v>
      </c>
      <c r="G35" s="79">
        <v>26583.985758939347</v>
      </c>
      <c r="H35" s="79">
        <v>27450.35887165623</v>
      </c>
      <c r="I35" s="79">
        <v>27660.053730744654</v>
      </c>
      <c r="J35" s="79">
        <v>29607.650333871094</v>
      </c>
      <c r="K35" s="79">
        <v>27899.425725393277</v>
      </c>
      <c r="L35" s="79">
        <v>30112.523114569787</v>
      </c>
      <c r="M35" s="79">
        <v>30267.5494709827</v>
      </c>
      <c r="N35" s="79">
        <v>33946.459504882994</v>
      </c>
      <c r="O35" s="79">
        <v>38666.136023160812</v>
      </c>
      <c r="P35" s="79">
        <v>41433.817401725173</v>
      </c>
      <c r="Q35" s="79">
        <v>43684.770556162359</v>
      </c>
      <c r="R35" s="79">
        <v>44460.301883476401</v>
      </c>
      <c r="S35" s="79"/>
      <c r="T35" s="79"/>
      <c r="U35" s="68">
        <f t="shared" si="1"/>
        <v>-1</v>
      </c>
    </row>
    <row r="36" spans="1:22" s="4" customFormat="1" x14ac:dyDescent="0.25">
      <c r="A36" s="42" t="s">
        <v>9</v>
      </c>
      <c r="B36" s="44" t="s">
        <v>15</v>
      </c>
      <c r="C36" s="44" t="s">
        <v>18</v>
      </c>
      <c r="D36" s="46">
        <v>2311.906679903504</v>
      </c>
      <c r="E36" s="46">
        <v>2414.8377347231394</v>
      </c>
      <c r="F36" s="46">
        <v>2644.4716096000529</v>
      </c>
      <c r="G36" s="46">
        <v>2939.5488547551231</v>
      </c>
      <c r="H36" s="46">
        <v>3205.0365085290086</v>
      </c>
      <c r="I36" s="46">
        <v>3035.6087492048046</v>
      </c>
      <c r="J36" s="46">
        <v>2974.3052433801508</v>
      </c>
      <c r="K36" s="46">
        <v>2886.6630062569707</v>
      </c>
      <c r="L36" s="46">
        <v>2834.6004171146392</v>
      </c>
      <c r="M36" s="46">
        <v>2641.6159244508794</v>
      </c>
      <c r="N36" s="46">
        <v>3088.192923612592</v>
      </c>
      <c r="O36" s="46">
        <v>2882.5638937350864</v>
      </c>
      <c r="P36" s="46">
        <v>2857.0757328477484</v>
      </c>
      <c r="Q36" s="46">
        <v>2902.0385874052599</v>
      </c>
      <c r="R36" s="46">
        <v>2403.869717952</v>
      </c>
      <c r="S36" s="46"/>
      <c r="T36" s="46"/>
      <c r="U36" s="56">
        <f t="shared" si="1"/>
        <v>-1</v>
      </c>
    </row>
    <row r="37" spans="1:22" s="4" customFormat="1" x14ac:dyDescent="0.25">
      <c r="A37" s="42"/>
      <c r="B37" s="44" t="s">
        <v>16</v>
      </c>
      <c r="C37" s="44" t="s">
        <v>18</v>
      </c>
      <c r="D37" s="46">
        <v>2982.2341297327325</v>
      </c>
      <c r="E37" s="46">
        <v>2899.4200630230775</v>
      </c>
      <c r="F37" s="46">
        <v>3139.6912588747109</v>
      </c>
      <c r="G37" s="46">
        <v>2882.1660592911921</v>
      </c>
      <c r="H37" s="46">
        <v>2671.5232381431206</v>
      </c>
      <c r="I37" s="46">
        <v>2879.8339382180611</v>
      </c>
      <c r="J37" s="46">
        <v>2912.0906225352305</v>
      </c>
      <c r="K37" s="46">
        <v>2538.1452824326811</v>
      </c>
      <c r="L37" s="46">
        <v>2541.9840126123922</v>
      </c>
      <c r="M37" s="46">
        <v>3193.660997185511</v>
      </c>
      <c r="N37" s="46">
        <v>2259.967678291699</v>
      </c>
      <c r="O37" s="46">
        <v>3543.9464111896027</v>
      </c>
      <c r="P37" s="46">
        <v>3635.9081656536055</v>
      </c>
      <c r="Q37" s="46">
        <v>3642.2267225331798</v>
      </c>
      <c r="R37" s="46">
        <v>3500.3847157434302</v>
      </c>
      <c r="S37" s="46"/>
      <c r="T37" s="46"/>
      <c r="U37" s="56">
        <f t="shared" si="1"/>
        <v>-1</v>
      </c>
    </row>
    <row r="38" spans="1:22" s="4" customFormat="1" x14ac:dyDescent="0.25">
      <c r="A38" s="41"/>
      <c r="B38" s="66" t="s">
        <v>84</v>
      </c>
      <c r="C38" s="66" t="s">
        <v>18</v>
      </c>
      <c r="D38" s="79">
        <v>5294.1408096362366</v>
      </c>
      <c r="E38" s="79">
        <v>5314.257797746217</v>
      </c>
      <c r="F38" s="79">
        <v>5784.1628684747639</v>
      </c>
      <c r="G38" s="79">
        <v>5821.7149140463152</v>
      </c>
      <c r="H38" s="79">
        <v>5876.5597466721292</v>
      </c>
      <c r="I38" s="79">
        <v>5915.4426874228657</v>
      </c>
      <c r="J38" s="79">
        <v>5886.3958659153814</v>
      </c>
      <c r="K38" s="79">
        <v>5424.8082886896518</v>
      </c>
      <c r="L38" s="79">
        <v>5376.5844297270314</v>
      </c>
      <c r="M38" s="79">
        <v>5835.2769216363904</v>
      </c>
      <c r="N38" s="79">
        <v>5348.1606019042911</v>
      </c>
      <c r="O38" s="79">
        <v>6426.5103049246891</v>
      </c>
      <c r="P38" s="79">
        <v>6492.9838985013539</v>
      </c>
      <c r="Q38" s="79">
        <v>6544.2653099384424</v>
      </c>
      <c r="R38" s="79">
        <v>5904.2544336954306</v>
      </c>
      <c r="S38" s="79"/>
      <c r="T38" s="79"/>
      <c r="U38" s="68">
        <f t="shared" si="1"/>
        <v>-1</v>
      </c>
    </row>
    <row r="39" spans="1:22" s="4" customFormat="1" x14ac:dyDescent="0.25">
      <c r="A39" s="42" t="s">
        <v>10</v>
      </c>
      <c r="B39" s="44" t="s">
        <v>15</v>
      </c>
      <c r="C39" s="44" t="s">
        <v>18</v>
      </c>
      <c r="D39" s="46">
        <v>806.81274574804843</v>
      </c>
      <c r="E39" s="46">
        <v>744.68436352709068</v>
      </c>
      <c r="F39" s="46">
        <v>737.51322240090803</v>
      </c>
      <c r="G39" s="46">
        <v>673.52128974161815</v>
      </c>
      <c r="H39" s="46">
        <v>694.77933634253759</v>
      </c>
      <c r="I39" s="46">
        <v>499.10224986623723</v>
      </c>
      <c r="J39" s="46">
        <v>534.5475786095401</v>
      </c>
      <c r="K39" s="46">
        <v>605.39993746179539</v>
      </c>
      <c r="L39" s="46">
        <v>663.19443134145581</v>
      </c>
      <c r="M39" s="46">
        <v>668.75368685928618</v>
      </c>
      <c r="N39" s="46">
        <v>600.17580174537318</v>
      </c>
      <c r="O39" s="46">
        <v>473.10944659793813</v>
      </c>
      <c r="P39" s="46">
        <v>407.02050068604944</v>
      </c>
      <c r="Q39" s="46">
        <v>437.44147550569011</v>
      </c>
      <c r="R39" s="46">
        <v>490.66392239999999</v>
      </c>
      <c r="S39" s="46"/>
      <c r="T39" s="46"/>
      <c r="U39" s="56">
        <f t="shared" si="1"/>
        <v>-1</v>
      </c>
    </row>
    <row r="40" spans="1:22" s="4" customFormat="1" x14ac:dyDescent="0.25">
      <c r="A40" s="42"/>
      <c r="B40" s="44" t="s">
        <v>16</v>
      </c>
      <c r="C40" s="44" t="s">
        <v>18</v>
      </c>
      <c r="D40" s="46">
        <v>671.838186381696</v>
      </c>
      <c r="E40" s="46">
        <v>642.4750074692115</v>
      </c>
      <c r="F40" s="46">
        <v>633.63104469122709</v>
      </c>
      <c r="G40" s="46">
        <v>667.823334600419</v>
      </c>
      <c r="H40" s="46">
        <v>672.95380773210172</v>
      </c>
      <c r="I40" s="46">
        <v>682.7223044149481</v>
      </c>
      <c r="J40" s="46">
        <v>668.70854110772348</v>
      </c>
      <c r="K40" s="46">
        <v>663.84473965484335</v>
      </c>
      <c r="L40" s="46">
        <v>680.98955750736218</v>
      </c>
      <c r="M40" s="46">
        <v>714.38408401654385</v>
      </c>
      <c r="N40" s="46">
        <v>735.86457710717616</v>
      </c>
      <c r="O40" s="46">
        <v>713.996069075376</v>
      </c>
      <c r="P40" s="46">
        <v>720.34575624574586</v>
      </c>
      <c r="Q40" s="46">
        <v>722.10791383169601</v>
      </c>
      <c r="R40" s="46">
        <v>698.31509311545597</v>
      </c>
      <c r="S40" s="46"/>
      <c r="T40" s="46"/>
      <c r="U40" s="56">
        <f t="shared" si="1"/>
        <v>-1</v>
      </c>
      <c r="V40" s="1"/>
    </row>
    <row r="41" spans="1:22" s="4" customFormat="1" x14ac:dyDescent="0.25">
      <c r="A41" s="41"/>
      <c r="B41" s="66" t="s">
        <v>84</v>
      </c>
      <c r="C41" s="66" t="s">
        <v>18</v>
      </c>
      <c r="D41" s="79">
        <v>1478.6509321297444</v>
      </c>
      <c r="E41" s="79">
        <v>1387.1593709963022</v>
      </c>
      <c r="F41" s="79">
        <v>1371.1442670921351</v>
      </c>
      <c r="G41" s="79">
        <v>1341.3446243420372</v>
      </c>
      <c r="H41" s="79">
        <v>1367.7331440746393</v>
      </c>
      <c r="I41" s="79">
        <v>1181.8245542811853</v>
      </c>
      <c r="J41" s="79">
        <v>1203.2561197172636</v>
      </c>
      <c r="K41" s="79">
        <v>1269.2446771166387</v>
      </c>
      <c r="L41" s="79">
        <v>1344.183988848818</v>
      </c>
      <c r="M41" s="79">
        <v>1383.13777087583</v>
      </c>
      <c r="N41" s="79">
        <v>1336.0403788525493</v>
      </c>
      <c r="O41" s="79">
        <v>1187.1055156733141</v>
      </c>
      <c r="P41" s="79">
        <v>1127.3662569317953</v>
      </c>
      <c r="Q41" s="79">
        <v>1159.5493893373862</v>
      </c>
      <c r="R41" s="79">
        <v>1188.979015515456</v>
      </c>
      <c r="S41" s="79"/>
      <c r="T41" s="79"/>
      <c r="U41" s="68">
        <f t="shared" si="1"/>
        <v>-1</v>
      </c>
      <c r="V41" s="1"/>
    </row>
    <row r="42" spans="1:22" s="4" customFormat="1" x14ac:dyDescent="0.25">
      <c r="A42" s="42" t="s">
        <v>85</v>
      </c>
      <c r="B42" s="44" t="s">
        <v>15</v>
      </c>
      <c r="C42" s="44" t="s">
        <v>18</v>
      </c>
      <c r="D42" s="46">
        <v>13339.343100427179</v>
      </c>
      <c r="E42" s="46">
        <v>14390.405675781338</v>
      </c>
      <c r="F42" s="46">
        <v>15056.584303237652</v>
      </c>
      <c r="G42" s="46">
        <v>15137.74126258308</v>
      </c>
      <c r="H42" s="46">
        <v>13864.213276853741</v>
      </c>
      <c r="I42" s="46">
        <v>14932.741425373437</v>
      </c>
      <c r="J42" s="46">
        <v>16828.350700196377</v>
      </c>
      <c r="K42" s="46">
        <v>18670.312080316879</v>
      </c>
      <c r="L42" s="46">
        <v>19575.627843941136</v>
      </c>
      <c r="M42" s="46">
        <v>19713.981958051638</v>
      </c>
      <c r="N42" s="46">
        <v>20390.959906540946</v>
      </c>
      <c r="O42" s="46">
        <v>19568.6366959359</v>
      </c>
      <c r="P42" s="46">
        <v>19553.601166701712</v>
      </c>
      <c r="Q42" s="46">
        <v>18833.940028451841</v>
      </c>
      <c r="R42" s="46">
        <v>18479.781754381402</v>
      </c>
      <c r="S42" s="46"/>
      <c r="T42" s="46"/>
      <c r="U42" s="56">
        <f t="shared" si="1"/>
        <v>-1</v>
      </c>
      <c r="V42" s="1"/>
    </row>
    <row r="43" spans="1:22" s="4" customFormat="1" x14ac:dyDescent="0.25">
      <c r="A43" s="42"/>
      <c r="B43" s="44" t="s">
        <v>16</v>
      </c>
      <c r="C43" s="44" t="s">
        <v>18</v>
      </c>
      <c r="D43" s="46">
        <v>1339.1750737521361</v>
      </c>
      <c r="E43" s="46">
        <v>1587.4767998854877</v>
      </c>
      <c r="F43" s="46">
        <v>1841.1161192355703</v>
      </c>
      <c r="G43" s="46">
        <v>1927.2995068893943</v>
      </c>
      <c r="H43" s="46">
        <v>2112.444372483058</v>
      </c>
      <c r="I43" s="46">
        <v>2202.8706493318077</v>
      </c>
      <c r="J43" s="46">
        <v>2371.4169162980434</v>
      </c>
      <c r="K43" s="46">
        <v>2452.7442615290383</v>
      </c>
      <c r="L43" s="46">
        <v>2176.7755347579114</v>
      </c>
      <c r="M43" s="46">
        <v>2494.8318250685625</v>
      </c>
      <c r="N43" s="46">
        <v>2018.3585962296202</v>
      </c>
      <c r="O43" s="46">
        <v>1882.8855508509141</v>
      </c>
      <c r="P43" s="46">
        <v>2275.9502198007222</v>
      </c>
      <c r="Q43" s="46">
        <v>1917.6136201279755</v>
      </c>
      <c r="R43" s="46">
        <v>1980.5139781443499</v>
      </c>
      <c r="S43" s="46"/>
      <c r="T43" s="46"/>
      <c r="U43" s="56">
        <f t="shared" si="1"/>
        <v>-1</v>
      </c>
      <c r="V43" s="1"/>
    </row>
    <row r="44" spans="1:22" s="4" customFormat="1" x14ac:dyDescent="0.25">
      <c r="A44" s="41"/>
      <c r="B44" s="66" t="s">
        <v>84</v>
      </c>
      <c r="C44" s="66" t="s">
        <v>18</v>
      </c>
      <c r="D44" s="79">
        <v>14678.518174179315</v>
      </c>
      <c r="E44" s="79">
        <v>15977.882475666825</v>
      </c>
      <c r="F44" s="79">
        <v>16897.700422473223</v>
      </c>
      <c r="G44" s="79">
        <v>17065.040769472474</v>
      </c>
      <c r="H44" s="79">
        <v>15976.657649336799</v>
      </c>
      <c r="I44" s="79">
        <v>17135.612074705245</v>
      </c>
      <c r="J44" s="79">
        <v>19199.767616494421</v>
      </c>
      <c r="K44" s="79">
        <v>21123.056341845917</v>
      </c>
      <c r="L44" s="79">
        <v>21752.403378699048</v>
      </c>
      <c r="M44" s="79">
        <v>22208.8137831202</v>
      </c>
      <c r="N44" s="79">
        <v>22409.318502770566</v>
      </c>
      <c r="O44" s="79">
        <v>21451.522246786815</v>
      </c>
      <c r="P44" s="79">
        <v>21829.551386502433</v>
      </c>
      <c r="Q44" s="79">
        <v>20751.553648579818</v>
      </c>
      <c r="R44" s="79">
        <v>20460.295732525752</v>
      </c>
      <c r="S44" s="79"/>
      <c r="T44" s="79"/>
      <c r="U44" s="68">
        <f t="shared" si="1"/>
        <v>-1</v>
      </c>
      <c r="V44" s="1"/>
    </row>
    <row r="45" spans="1:22" s="4" customFormat="1" x14ac:dyDescent="0.25">
      <c r="A45" s="42" t="s">
        <v>11</v>
      </c>
      <c r="B45" s="44" t="s">
        <v>15</v>
      </c>
      <c r="C45" s="44" t="s">
        <v>18</v>
      </c>
      <c r="D45" s="46">
        <v>1533.9541027926543</v>
      </c>
      <c r="E45" s="46">
        <v>1367.969217917878</v>
      </c>
      <c r="F45" s="46">
        <v>1157.7350921561367</v>
      </c>
      <c r="G45" s="46">
        <v>1262.1587080444419</v>
      </c>
      <c r="H45" s="46">
        <v>1770.3284623224445</v>
      </c>
      <c r="I45" s="46">
        <v>1554.1246937230862</v>
      </c>
      <c r="J45" s="46">
        <v>1107.221439903908</v>
      </c>
      <c r="K45" s="46">
        <v>2003.590600414768</v>
      </c>
      <c r="L45" s="46">
        <v>2333.8016382425944</v>
      </c>
      <c r="M45" s="46">
        <v>2365.7969524573246</v>
      </c>
      <c r="N45" s="46">
        <v>1490.1572063518688</v>
      </c>
      <c r="O45" s="46">
        <v>2826.0169083881483</v>
      </c>
      <c r="P45" s="46">
        <v>2633.996209193218</v>
      </c>
      <c r="Q45" s="46">
        <v>2615.0761288602357</v>
      </c>
      <c r="R45" s="46">
        <v>4545.4065731975297</v>
      </c>
      <c r="S45" s="46"/>
      <c r="T45" s="46"/>
      <c r="U45" s="56">
        <f t="shared" si="1"/>
        <v>-1</v>
      </c>
      <c r="V45" s="1"/>
    </row>
    <row r="46" spans="1:22" s="4" customFormat="1" x14ac:dyDescent="0.25">
      <c r="A46" s="42"/>
      <c r="B46" s="44" t="s">
        <v>16</v>
      </c>
      <c r="C46" s="44" t="s">
        <v>18</v>
      </c>
      <c r="D46" s="46">
        <v>953.23998733174176</v>
      </c>
      <c r="E46" s="46">
        <v>1179.0826143103061</v>
      </c>
      <c r="F46" s="46">
        <v>1295.9887829454099</v>
      </c>
      <c r="G46" s="46">
        <v>1530.0000588311786</v>
      </c>
      <c r="H46" s="46">
        <v>1294.7680980545392</v>
      </c>
      <c r="I46" s="46">
        <v>1139.4382978562762</v>
      </c>
      <c r="J46" s="46">
        <v>1355.7259663976147</v>
      </c>
      <c r="K46" s="46">
        <v>970.78837760915826</v>
      </c>
      <c r="L46" s="46">
        <v>982.70870320488257</v>
      </c>
      <c r="M46" s="46">
        <v>1317.3466590371654</v>
      </c>
      <c r="N46" s="46">
        <v>1684.0268503556445</v>
      </c>
      <c r="O46" s="46">
        <v>786.65625246559955</v>
      </c>
      <c r="P46" s="46">
        <v>1323.9580500393095</v>
      </c>
      <c r="Q46" s="46">
        <v>1756.1548442296294</v>
      </c>
      <c r="R46" s="46">
        <v>2163.50378785163</v>
      </c>
      <c r="S46" s="46"/>
      <c r="T46" s="46"/>
      <c r="U46" s="56">
        <f t="shared" si="1"/>
        <v>-1</v>
      </c>
      <c r="V46" s="1"/>
    </row>
    <row r="47" spans="1:22" s="4" customFormat="1" x14ac:dyDescent="0.25">
      <c r="A47" s="41"/>
      <c r="B47" s="66" t="s">
        <v>84</v>
      </c>
      <c r="C47" s="66" t="s">
        <v>18</v>
      </c>
      <c r="D47" s="79">
        <v>2487.1940901243961</v>
      </c>
      <c r="E47" s="79">
        <v>2547.0518322281841</v>
      </c>
      <c r="F47" s="79">
        <v>2453.7238751015466</v>
      </c>
      <c r="G47" s="79">
        <v>2792.1587668756206</v>
      </c>
      <c r="H47" s="79">
        <v>3065.0965603769837</v>
      </c>
      <c r="I47" s="79">
        <v>2693.5629915793625</v>
      </c>
      <c r="J47" s="79">
        <v>2462.9474063015227</v>
      </c>
      <c r="K47" s="79">
        <v>2974.3789780239263</v>
      </c>
      <c r="L47" s="79">
        <v>3316.510341447477</v>
      </c>
      <c r="M47" s="79">
        <v>3683.14361149449</v>
      </c>
      <c r="N47" s="79">
        <v>3174.1840567075133</v>
      </c>
      <c r="O47" s="79">
        <v>3612.673160853748</v>
      </c>
      <c r="P47" s="79">
        <v>3957.9542592325274</v>
      </c>
      <c r="Q47" s="79">
        <v>4371.2309730898651</v>
      </c>
      <c r="R47" s="79">
        <v>6708.9103610491602</v>
      </c>
      <c r="S47" s="79"/>
      <c r="T47" s="79"/>
      <c r="U47" s="68">
        <f t="shared" si="1"/>
        <v>-1</v>
      </c>
      <c r="V47" s="1"/>
    </row>
    <row r="48" spans="1:22" s="4" customFormat="1" x14ac:dyDescent="0.25">
      <c r="B48" s="52"/>
      <c r="U48" s="65"/>
      <c r="V48" s="1"/>
    </row>
    <row r="49" spans="1:34" s="4" customFormat="1" x14ac:dyDescent="0.25">
      <c r="B49" s="30"/>
      <c r="U49" s="65"/>
      <c r="V49" s="1"/>
    </row>
    <row r="50" spans="1:34" s="4" customFormat="1" ht="15" x14ac:dyDescent="0.25">
      <c r="A50" s="12" t="s">
        <v>98</v>
      </c>
      <c r="B50" s="30"/>
      <c r="U50" s="65"/>
      <c r="V50" s="1"/>
    </row>
    <row r="51" spans="1:34" ht="15" x14ac:dyDescent="0.25">
      <c r="A51" s="48" t="s">
        <v>91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60"/>
      <c r="V51" s="27"/>
    </row>
    <row r="52" spans="1:34" s="8" customFormat="1" ht="31.5" customHeight="1" x14ac:dyDescent="0.25">
      <c r="A52" s="50" t="s">
        <v>2</v>
      </c>
      <c r="B52" s="50" t="s">
        <v>17</v>
      </c>
      <c r="C52" s="50" t="s">
        <v>13</v>
      </c>
      <c r="D52" s="51">
        <v>2001</v>
      </c>
      <c r="E52" s="51">
        <v>2002</v>
      </c>
      <c r="F52" s="51">
        <v>2003</v>
      </c>
      <c r="G52" s="51">
        <v>2004</v>
      </c>
      <c r="H52" s="51">
        <v>2005</v>
      </c>
      <c r="I52" s="51">
        <v>2006</v>
      </c>
      <c r="J52" s="51">
        <v>2007</v>
      </c>
      <c r="K52" s="51">
        <v>2008</v>
      </c>
      <c r="L52" s="51">
        <v>2009</v>
      </c>
      <c r="M52" s="51">
        <v>2010</v>
      </c>
      <c r="N52" s="51">
        <v>2011</v>
      </c>
      <c r="O52" s="51">
        <v>2012</v>
      </c>
      <c r="P52" s="51">
        <v>2013</v>
      </c>
      <c r="Q52" s="51">
        <v>2014</v>
      </c>
      <c r="R52" s="51">
        <v>2015</v>
      </c>
      <c r="S52" s="51">
        <v>2016</v>
      </c>
      <c r="T52" s="51">
        <v>2017</v>
      </c>
      <c r="U52" s="64" t="s">
        <v>136</v>
      </c>
    </row>
    <row r="53" spans="1:34" s="4" customFormat="1" x14ac:dyDescent="0.25">
      <c r="A53" s="42" t="s">
        <v>6</v>
      </c>
      <c r="B53" s="44" t="s">
        <v>15</v>
      </c>
      <c r="C53" s="44" t="s">
        <v>14</v>
      </c>
      <c r="D53" s="46">
        <v>465.91843218568897</v>
      </c>
      <c r="E53" s="46">
        <v>504.39999838376781</v>
      </c>
      <c r="F53" s="46">
        <v>569.89486774501688</v>
      </c>
      <c r="G53" s="46">
        <v>604.01710685533521</v>
      </c>
      <c r="H53" s="46">
        <v>674.45664358711258</v>
      </c>
      <c r="I53" s="46">
        <v>636.49060777031821</v>
      </c>
      <c r="J53" s="46">
        <v>633.48958767465649</v>
      </c>
      <c r="K53" s="46">
        <v>685.47256703496873</v>
      </c>
      <c r="L53" s="46">
        <v>757.04781275660423</v>
      </c>
      <c r="M53" s="46">
        <v>638.79877920561319</v>
      </c>
      <c r="N53" s="46">
        <v>724.99832141102922</v>
      </c>
      <c r="O53" s="46">
        <v>716.12965089678414</v>
      </c>
      <c r="P53" s="46">
        <v>713.17939072479544</v>
      </c>
      <c r="Q53" s="46">
        <v>699.0739633081721</v>
      </c>
      <c r="R53" s="46">
        <v>660.17063966274316</v>
      </c>
      <c r="S53" s="46"/>
      <c r="T53" s="46"/>
      <c r="U53" s="56">
        <f t="shared" ref="U53:U76" si="2">T53/D53-1</f>
        <v>-1</v>
      </c>
      <c r="V53" s="1"/>
    </row>
    <row r="54" spans="1:34" s="4" customFormat="1" x14ac:dyDescent="0.25">
      <c r="A54" s="42"/>
      <c r="B54" s="44" t="s">
        <v>16</v>
      </c>
      <c r="C54" s="44" t="s">
        <v>14</v>
      </c>
      <c r="D54" s="46">
        <v>342.27395393421028</v>
      </c>
      <c r="E54" s="46">
        <v>384.21345427259735</v>
      </c>
      <c r="F54" s="46">
        <v>405.17744488262582</v>
      </c>
      <c r="G54" s="46">
        <v>472.80109586766343</v>
      </c>
      <c r="H54" s="46">
        <v>446.80809832978468</v>
      </c>
      <c r="I54" s="46">
        <v>481.73892705772266</v>
      </c>
      <c r="J54" s="46">
        <v>541.86830881840024</v>
      </c>
      <c r="K54" s="46">
        <v>500.59478256363218</v>
      </c>
      <c r="L54" s="46">
        <v>604.60634403658526</v>
      </c>
      <c r="M54" s="46">
        <v>570.08615181373398</v>
      </c>
      <c r="N54" s="46">
        <v>519.82827662978843</v>
      </c>
      <c r="O54" s="46">
        <v>496.3274355811763</v>
      </c>
      <c r="P54" s="46">
        <v>444.46209392455057</v>
      </c>
      <c r="Q54" s="46">
        <v>509.51829942556589</v>
      </c>
      <c r="R54" s="46">
        <v>412.08393509162488</v>
      </c>
      <c r="S54" s="46"/>
      <c r="T54" s="46"/>
      <c r="U54" s="56">
        <f t="shared" si="2"/>
        <v>-1</v>
      </c>
      <c r="V54" s="1"/>
    </row>
    <row r="55" spans="1:34" s="4" customFormat="1" x14ac:dyDescent="0.25">
      <c r="A55" s="41"/>
      <c r="B55" s="66" t="s">
        <v>84</v>
      </c>
      <c r="C55" s="66" t="s">
        <v>14</v>
      </c>
      <c r="D55" s="79">
        <v>444.97720144668904</v>
      </c>
      <c r="E55" s="79">
        <v>485.54875159396607</v>
      </c>
      <c r="F55" s="79">
        <v>544.20715681116928</v>
      </c>
      <c r="G55" s="79">
        <v>585.62526058877199</v>
      </c>
      <c r="H55" s="79">
        <v>639.71504089017844</v>
      </c>
      <c r="I55" s="79">
        <v>614.28477787255486</v>
      </c>
      <c r="J55" s="79">
        <v>619.93721816935033</v>
      </c>
      <c r="K55" s="79">
        <v>654.83806386359072</v>
      </c>
      <c r="L55" s="79">
        <v>731.47076210190221</v>
      </c>
      <c r="M55" s="79">
        <v>627.1</v>
      </c>
      <c r="N55" s="79">
        <v>653.78200805798599</v>
      </c>
      <c r="O55" s="79">
        <v>668.23763729133145</v>
      </c>
      <c r="P55" s="79">
        <v>650.55931817381338</v>
      </c>
      <c r="Q55" s="79">
        <v>659.58165920880037</v>
      </c>
      <c r="R55" s="79">
        <v>600.69853212567159</v>
      </c>
      <c r="S55" s="79"/>
      <c r="T55" s="79"/>
      <c r="U55" s="68">
        <f t="shared" si="2"/>
        <v>-1</v>
      </c>
      <c r="V55" s="1"/>
    </row>
    <row r="56" spans="1:34" s="4" customFormat="1" x14ac:dyDescent="0.25">
      <c r="A56" s="42" t="s">
        <v>12</v>
      </c>
      <c r="B56" s="44" t="s">
        <v>15</v>
      </c>
      <c r="C56" s="44" t="s">
        <v>14</v>
      </c>
      <c r="D56" s="46">
        <v>4084.702174549383</v>
      </c>
      <c r="E56" s="46">
        <v>2978.8768900054015</v>
      </c>
      <c r="F56" s="46">
        <v>2657.1873006065398</v>
      </c>
      <c r="G56" s="46">
        <v>2324.2328858715955</v>
      </c>
      <c r="H56" s="46">
        <v>2142.8528475854132</v>
      </c>
      <c r="I56" s="46">
        <v>2790.0622879333091</v>
      </c>
      <c r="J56" s="46">
        <v>3446.0684238053386</v>
      </c>
      <c r="K56" s="46">
        <v>3603.4281658125537</v>
      </c>
      <c r="L56" s="46">
        <v>1900.9933184982174</v>
      </c>
      <c r="M56" s="46">
        <v>1998.9762593922665</v>
      </c>
      <c r="N56" s="46">
        <v>2397.3265973725011</v>
      </c>
      <c r="O56" s="46">
        <v>3586.6488402652571</v>
      </c>
      <c r="P56" s="46">
        <v>2414.0423951820621</v>
      </c>
      <c r="Q56" s="46">
        <v>1983.9282985178234</v>
      </c>
      <c r="R56" s="46">
        <v>1696.2362278015921</v>
      </c>
      <c r="S56" s="46"/>
      <c r="T56" s="46"/>
      <c r="U56" s="56">
        <f t="shared" si="2"/>
        <v>-1</v>
      </c>
      <c r="V56" s="1"/>
    </row>
    <row r="57" spans="1:34" s="4" customFormat="1" x14ac:dyDescent="0.25">
      <c r="A57" s="42"/>
      <c r="B57" s="44" t="s">
        <v>16</v>
      </c>
      <c r="C57" s="44" t="s">
        <v>14</v>
      </c>
      <c r="D57" s="46">
        <v>1206.5936120220106</v>
      </c>
      <c r="E57" s="46">
        <v>1303.0572197245845</v>
      </c>
      <c r="F57" s="46">
        <v>1365.0074030184387</v>
      </c>
      <c r="G57" s="46">
        <v>1236.4769152628551</v>
      </c>
      <c r="H57" s="46">
        <v>1543.1374172625933</v>
      </c>
      <c r="I57" s="46">
        <v>1671.4057901038198</v>
      </c>
      <c r="J57" s="46">
        <v>1662.713502956595</v>
      </c>
      <c r="K57" s="46">
        <v>2063.8668895073752</v>
      </c>
      <c r="L57" s="46">
        <v>1974.4828687034617</v>
      </c>
      <c r="M57" s="46">
        <v>2013.5</v>
      </c>
      <c r="N57" s="46">
        <v>2160.4512466815181</v>
      </c>
      <c r="O57" s="46">
        <v>2339.3955529677733</v>
      </c>
      <c r="P57" s="46">
        <v>2457.4304691635025</v>
      </c>
      <c r="Q57" s="46">
        <v>2184.69625448338</v>
      </c>
      <c r="R57" s="46">
        <v>2239.6327364787044</v>
      </c>
      <c r="S57" s="46"/>
      <c r="T57" s="46"/>
      <c r="U57" s="56">
        <f t="shared" si="2"/>
        <v>-1</v>
      </c>
      <c r="V57" s="1"/>
    </row>
    <row r="58" spans="1:34" s="4" customFormat="1" x14ac:dyDescent="0.25">
      <c r="A58" s="41"/>
      <c r="B58" s="66" t="s">
        <v>84</v>
      </c>
      <c r="C58" s="66" t="s">
        <v>14</v>
      </c>
      <c r="D58" s="79">
        <v>1248.2605042416883</v>
      </c>
      <c r="E58" s="79">
        <v>1337.2596718182906</v>
      </c>
      <c r="F58" s="79">
        <v>1394.4760891635667</v>
      </c>
      <c r="G58" s="79">
        <v>1257.9269609342821</v>
      </c>
      <c r="H58" s="79">
        <v>1558.4668183855622</v>
      </c>
      <c r="I58" s="79">
        <v>1693.5493669089969</v>
      </c>
      <c r="J58" s="79">
        <v>1692.2645988072543</v>
      </c>
      <c r="K58" s="79">
        <v>2099.38420741646</v>
      </c>
      <c r="L58" s="79">
        <v>1971.466840890773</v>
      </c>
      <c r="M58" s="79">
        <v>2012.9</v>
      </c>
      <c r="N58" s="79">
        <v>2169.411276791112</v>
      </c>
      <c r="O58" s="79">
        <v>2417.1286388416211</v>
      </c>
      <c r="P58" s="79">
        <v>2455.7900688320992</v>
      </c>
      <c r="Q58" s="79">
        <v>2175.4924101279898</v>
      </c>
      <c r="R58" s="79">
        <v>2225.9262026108231</v>
      </c>
      <c r="S58" s="79"/>
      <c r="T58" s="79"/>
      <c r="U58" s="68">
        <f t="shared" si="2"/>
        <v>-1</v>
      </c>
      <c r="V58" s="1"/>
    </row>
    <row r="59" spans="1:34" s="4" customFormat="1" x14ac:dyDescent="0.25">
      <c r="A59" s="42" t="s">
        <v>96</v>
      </c>
      <c r="B59" s="44" t="s">
        <v>15</v>
      </c>
      <c r="C59" s="44" t="s">
        <v>14</v>
      </c>
      <c r="D59" s="46">
        <v>477.55133918072863</v>
      </c>
      <c r="E59" s="46">
        <v>515.41344623128896</v>
      </c>
      <c r="F59" s="46">
        <v>579.95687513913322</v>
      </c>
      <c r="G59" s="46">
        <v>611.16752339579159</v>
      </c>
      <c r="H59" s="46">
        <v>681.74157624024463</v>
      </c>
      <c r="I59" s="46">
        <v>644.14219313939338</v>
      </c>
      <c r="J59" s="46">
        <v>641.50239095941367</v>
      </c>
      <c r="K59" s="46">
        <v>695.02334316670294</v>
      </c>
      <c r="L59" s="46">
        <v>764.56563362474765</v>
      </c>
      <c r="M59" s="46">
        <v>646.9</v>
      </c>
      <c r="N59" s="46">
        <v>736.37693300453338</v>
      </c>
      <c r="O59" s="46">
        <v>739.65278774779688</v>
      </c>
      <c r="P59" s="46">
        <v>729.37474907213902</v>
      </c>
      <c r="Q59" s="46">
        <v>726.0062208566477</v>
      </c>
      <c r="R59" s="46">
        <v>809.79146953944473</v>
      </c>
      <c r="S59" s="46"/>
      <c r="T59" s="46"/>
      <c r="U59" s="56">
        <f t="shared" si="2"/>
        <v>-1</v>
      </c>
      <c r="V59" s="5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s="4" customFormat="1" x14ac:dyDescent="0.25">
      <c r="A60" s="42"/>
      <c r="B60" s="44" t="s">
        <v>16</v>
      </c>
      <c r="C60" s="44" t="s">
        <v>14</v>
      </c>
      <c r="D60" s="46">
        <v>790.39199965878413</v>
      </c>
      <c r="E60" s="46">
        <v>876.37992981535785</v>
      </c>
      <c r="F60" s="46">
        <v>912.97742262715178</v>
      </c>
      <c r="G60" s="46">
        <v>900.48228319049133</v>
      </c>
      <c r="H60" s="46">
        <v>1009.7462700110569</v>
      </c>
      <c r="I60" s="46">
        <v>1092.1848824653966</v>
      </c>
      <c r="J60" s="46">
        <v>1095.7030382648099</v>
      </c>
      <c r="K60" s="46">
        <v>1144.3836022531402</v>
      </c>
      <c r="L60" s="46">
        <v>1199.0993413661947</v>
      </c>
      <c r="M60" s="46">
        <v>1143.4000000000001</v>
      </c>
      <c r="N60" s="46">
        <v>1124.3195609026805</v>
      </c>
      <c r="O60" s="46">
        <v>1064.99159162107</v>
      </c>
      <c r="P60" s="46">
        <v>907.2146241272676</v>
      </c>
      <c r="Q60" s="46">
        <v>1054.4635244391509</v>
      </c>
      <c r="R60" s="46">
        <v>901.11509180255314</v>
      </c>
      <c r="S60" s="46"/>
      <c r="T60" s="46"/>
      <c r="U60" s="56">
        <f t="shared" si="2"/>
        <v>-1</v>
      </c>
      <c r="V60" s="5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4" customFormat="1" x14ac:dyDescent="0.25">
      <c r="A61" s="41"/>
      <c r="B61" s="66" t="s">
        <v>84</v>
      </c>
      <c r="C61" s="66" t="s">
        <v>14</v>
      </c>
      <c r="D61" s="79">
        <v>570.4032434236658</v>
      </c>
      <c r="E61" s="79">
        <v>618.3304586951806</v>
      </c>
      <c r="F61" s="79">
        <v>673.4688583303863</v>
      </c>
      <c r="G61" s="79">
        <v>689.14471822578082</v>
      </c>
      <c r="H61" s="79">
        <v>770.03460621883005</v>
      </c>
      <c r="I61" s="79">
        <v>758.54058668566893</v>
      </c>
      <c r="J61" s="79">
        <v>757.2974787585523</v>
      </c>
      <c r="K61" s="79">
        <v>808.17878284843152</v>
      </c>
      <c r="L61" s="79">
        <v>878.13645572526093</v>
      </c>
      <c r="M61" s="79">
        <v>772.4</v>
      </c>
      <c r="N61" s="79">
        <v>840.49810939162512</v>
      </c>
      <c r="O61" s="79">
        <v>832.53980543284138</v>
      </c>
      <c r="P61" s="79">
        <v>787.47138556886682</v>
      </c>
      <c r="Q61" s="79">
        <v>817.77096532562973</v>
      </c>
      <c r="R61" s="79">
        <v>844.7</v>
      </c>
      <c r="S61" s="79"/>
      <c r="T61" s="79"/>
      <c r="U61" s="68">
        <f t="shared" si="2"/>
        <v>-1</v>
      </c>
      <c r="V61" s="1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s="4" customFormat="1" x14ac:dyDescent="0.25">
      <c r="A62" s="42" t="s">
        <v>7</v>
      </c>
      <c r="B62" s="44" t="s">
        <v>15</v>
      </c>
      <c r="C62" s="44" t="s">
        <v>14</v>
      </c>
      <c r="D62" s="46">
        <v>5082.9474233065785</v>
      </c>
      <c r="E62" s="46">
        <v>5570.2360788607775</v>
      </c>
      <c r="F62" s="46">
        <v>6250.2059571721438</v>
      </c>
      <c r="G62" s="46">
        <v>5755.2082975026442</v>
      </c>
      <c r="H62" s="46">
        <v>6071.685805692282</v>
      </c>
      <c r="I62" s="46">
        <v>6095.5434223454586</v>
      </c>
      <c r="J62" s="46">
        <v>6250.4620816263896</v>
      </c>
      <c r="K62" s="46">
        <v>6570.3339006740462</v>
      </c>
      <c r="L62" s="46">
        <v>7449.4692842129734</v>
      </c>
      <c r="M62" s="46">
        <v>7282.7455744144318</v>
      </c>
      <c r="N62" s="46">
        <v>8550.70129229138</v>
      </c>
      <c r="O62" s="46">
        <v>9486.5853443230535</v>
      </c>
      <c r="P62" s="46">
        <v>8624.5162648586229</v>
      </c>
      <c r="Q62" s="46">
        <v>8585.4715322381526</v>
      </c>
      <c r="R62" s="46">
        <v>9182.6569841834844</v>
      </c>
      <c r="S62" s="46"/>
      <c r="T62" s="46"/>
      <c r="U62" s="56">
        <f t="shared" si="2"/>
        <v>-1</v>
      </c>
      <c r="V62" s="1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4" customFormat="1" x14ac:dyDescent="0.25">
      <c r="A63" s="42"/>
      <c r="B63" s="44" t="s">
        <v>16</v>
      </c>
      <c r="C63" s="44" t="s">
        <v>14</v>
      </c>
      <c r="D63" s="46">
        <v>7331.1895974002537</v>
      </c>
      <c r="E63" s="46">
        <v>8302.8099830996198</v>
      </c>
      <c r="F63" s="46">
        <v>8126.3956323226812</v>
      </c>
      <c r="G63" s="46">
        <v>8443.0844717748769</v>
      </c>
      <c r="H63" s="46">
        <v>8774.6371133741395</v>
      </c>
      <c r="I63" s="46">
        <v>9236.5220721051555</v>
      </c>
      <c r="J63" s="46">
        <v>10138.585962131623</v>
      </c>
      <c r="K63" s="46">
        <v>10134.814449117677</v>
      </c>
      <c r="L63" s="46">
        <v>10977.06538333774</v>
      </c>
      <c r="M63" s="46">
        <v>10930.3</v>
      </c>
      <c r="N63" s="46">
        <v>11350.615309151008</v>
      </c>
      <c r="O63" s="46">
        <v>12909.735101052473</v>
      </c>
      <c r="P63" s="46">
        <v>12434.746529078608</v>
      </c>
      <c r="Q63" s="46">
        <v>12897.762909977055</v>
      </c>
      <c r="R63" s="46">
        <v>14202.544548290387</v>
      </c>
      <c r="S63" s="46"/>
      <c r="T63" s="46"/>
      <c r="U63" s="56">
        <f t="shared" si="2"/>
        <v>-1</v>
      </c>
      <c r="V63" s="1"/>
    </row>
    <row r="64" spans="1:34" s="4" customFormat="1" x14ac:dyDescent="0.25">
      <c r="A64" s="41"/>
      <c r="B64" s="66" t="s">
        <v>84</v>
      </c>
      <c r="C64" s="66" t="s">
        <v>14</v>
      </c>
      <c r="D64" s="79">
        <v>6111.8330864708514</v>
      </c>
      <c r="E64" s="79">
        <v>6881.705165135927</v>
      </c>
      <c r="F64" s="79">
        <v>7135.3156383311298</v>
      </c>
      <c r="G64" s="79">
        <v>6942.6786531269308</v>
      </c>
      <c r="H64" s="79">
        <v>7240.7382907097863</v>
      </c>
      <c r="I64" s="79">
        <v>7424.5023287714221</v>
      </c>
      <c r="J64" s="79">
        <v>7862.7450756225526</v>
      </c>
      <c r="K64" s="79">
        <v>8208.5472547420777</v>
      </c>
      <c r="L64" s="79">
        <v>9055.4980196366141</v>
      </c>
      <c r="M64" s="79">
        <v>8945.6</v>
      </c>
      <c r="N64" s="79">
        <v>10283.474781265535</v>
      </c>
      <c r="O64" s="79">
        <v>11250.298099905105</v>
      </c>
      <c r="P64" s="79">
        <v>10557.216981523503</v>
      </c>
      <c r="Q64" s="79">
        <v>10810.35307387483</v>
      </c>
      <c r="R64" s="79">
        <v>11434.333559771545</v>
      </c>
      <c r="S64" s="79"/>
      <c r="T64" s="79"/>
      <c r="U64" s="68">
        <f t="shared" si="2"/>
        <v>-1</v>
      </c>
      <c r="V64" s="1"/>
    </row>
    <row r="65" spans="1:22" s="4" customFormat="1" x14ac:dyDescent="0.25">
      <c r="A65" s="42" t="s">
        <v>9</v>
      </c>
      <c r="B65" s="44" t="s">
        <v>15</v>
      </c>
      <c r="C65" s="44" t="s">
        <v>14</v>
      </c>
      <c r="D65" s="46">
        <v>3664.214015939107</v>
      </c>
      <c r="E65" s="46">
        <v>3814.1444320163273</v>
      </c>
      <c r="F65" s="46">
        <v>3935.2440351357282</v>
      </c>
      <c r="G65" s="46">
        <v>4228.9759797826855</v>
      </c>
      <c r="H65" s="46">
        <v>4237.0390154993138</v>
      </c>
      <c r="I65" s="46">
        <v>4342.0420421981062</v>
      </c>
      <c r="J65" s="46">
        <v>4281.0085188542853</v>
      </c>
      <c r="K65" s="46">
        <v>4613.1430614935152</v>
      </c>
      <c r="L65" s="46">
        <v>3403.84839771825</v>
      </c>
      <c r="M65" s="46">
        <v>3789.594030655805</v>
      </c>
      <c r="N65" s="46">
        <v>3908.7041540837854</v>
      </c>
      <c r="O65" s="46">
        <v>4400.2141510933743</v>
      </c>
      <c r="P65" s="46">
        <v>4700.4722836790443</v>
      </c>
      <c r="Q65" s="46">
        <v>4355.7623060807255</v>
      </c>
      <c r="R65" s="46">
        <v>3694.224584871039</v>
      </c>
      <c r="S65" s="46"/>
      <c r="T65" s="46"/>
      <c r="U65" s="56">
        <f t="shared" si="2"/>
        <v>-1</v>
      </c>
    </row>
    <row r="66" spans="1:22" s="4" customFormat="1" x14ac:dyDescent="0.25">
      <c r="A66" s="42"/>
      <c r="B66" s="44" t="s">
        <v>16</v>
      </c>
      <c r="C66" s="44" t="s">
        <v>14</v>
      </c>
      <c r="D66" s="46">
        <v>3377.0009825982152</v>
      </c>
      <c r="E66" s="46">
        <v>3608.940125523884</v>
      </c>
      <c r="F66" s="46">
        <v>3690.1758301724717</v>
      </c>
      <c r="G66" s="46">
        <v>3565.8178881575891</v>
      </c>
      <c r="H66" s="46">
        <v>3426.3421813837849</v>
      </c>
      <c r="I66" s="46">
        <v>3390.7062068466967</v>
      </c>
      <c r="J66" s="46">
        <v>3597.3234562347402</v>
      </c>
      <c r="K66" s="46">
        <v>3521.8384473821288</v>
      </c>
      <c r="L66" s="46">
        <v>3642.029499126219</v>
      </c>
      <c r="M66" s="46">
        <v>3697.5007313305855</v>
      </c>
      <c r="N66" s="46">
        <v>3930.5261127494518</v>
      </c>
      <c r="O66" s="46">
        <v>3594.5445473576492</v>
      </c>
      <c r="P66" s="46">
        <v>4132.7970818408203</v>
      </c>
      <c r="Q66" s="46">
        <v>4126.8165681581404</v>
      </c>
      <c r="R66" s="46">
        <v>4028.7361807859425</v>
      </c>
      <c r="S66" s="46"/>
      <c r="T66" s="46"/>
      <c r="U66" s="56">
        <f t="shared" si="2"/>
        <v>-1</v>
      </c>
    </row>
    <row r="67" spans="1:22" s="4" customFormat="1" x14ac:dyDescent="0.25">
      <c r="A67" s="41"/>
      <c r="B67" s="66" t="s">
        <v>84</v>
      </c>
      <c r="C67" s="66" t="s">
        <v>14</v>
      </c>
      <c r="D67" s="79">
        <v>3494.125946108024</v>
      </c>
      <c r="E67" s="79">
        <v>3693.9532333355924</v>
      </c>
      <c r="F67" s="79">
        <v>3792.0407858919361</v>
      </c>
      <c r="G67" s="79">
        <v>3836.2084872831665</v>
      </c>
      <c r="H67" s="79">
        <v>3771.6651102684195</v>
      </c>
      <c r="I67" s="79">
        <v>3778.67662788593</v>
      </c>
      <c r="J67" s="79">
        <v>3887.1057708448252</v>
      </c>
      <c r="K67" s="79">
        <v>3962.1058030575036</v>
      </c>
      <c r="L67" s="79">
        <v>3531.9055040281623</v>
      </c>
      <c r="M67" s="79">
        <v>3741</v>
      </c>
      <c r="N67" s="79">
        <v>3920.3640242664537</v>
      </c>
      <c r="O67" s="79">
        <v>3917.982227440782</v>
      </c>
      <c r="P67" s="79">
        <v>4363.5731505458507</v>
      </c>
      <c r="Q67" s="79">
        <v>4224.7747095752547</v>
      </c>
      <c r="R67" s="79">
        <v>3885.4911168220551</v>
      </c>
      <c r="S67" s="79"/>
      <c r="T67" s="79"/>
      <c r="U67" s="68">
        <f t="shared" si="2"/>
        <v>-1</v>
      </c>
    </row>
    <row r="68" spans="1:22" s="4" customFormat="1" x14ac:dyDescent="0.25">
      <c r="A68" s="42" t="s">
        <v>10</v>
      </c>
      <c r="B68" s="44" t="s">
        <v>15</v>
      </c>
      <c r="C68" s="44" t="s">
        <v>14</v>
      </c>
      <c r="D68" s="46">
        <v>1143.5712870856189</v>
      </c>
      <c r="E68" s="46">
        <v>1130.1583497385809</v>
      </c>
      <c r="F68" s="46">
        <v>1132.2330060575127</v>
      </c>
      <c r="G68" s="46">
        <v>1155.0242087811034</v>
      </c>
      <c r="H68" s="46">
        <v>1207.8104977234796</v>
      </c>
      <c r="I68" s="46">
        <v>1133.9422789716571</v>
      </c>
      <c r="J68" s="46">
        <v>1108.8348146306143</v>
      </c>
      <c r="K68" s="46">
        <v>1241.9713143024876</v>
      </c>
      <c r="L68" s="46">
        <v>1225.3276176069971</v>
      </c>
      <c r="M68" s="46">
        <v>1290.527831107571</v>
      </c>
      <c r="N68" s="46">
        <v>1261.8152786050282</v>
      </c>
      <c r="O68" s="46">
        <v>1320.7321007136004</v>
      </c>
      <c r="P68" s="46">
        <v>1273.3975905248558</v>
      </c>
      <c r="Q68" s="46">
        <v>1208.1254140834033</v>
      </c>
      <c r="R68" s="46">
        <v>1188.3586233554875</v>
      </c>
      <c r="S68" s="46"/>
      <c r="T68" s="46"/>
      <c r="U68" s="56">
        <f t="shared" si="2"/>
        <v>-1</v>
      </c>
      <c r="V68" s="1"/>
    </row>
    <row r="69" spans="1:22" s="4" customFormat="1" x14ac:dyDescent="0.25">
      <c r="A69" s="42"/>
      <c r="B69" s="44" t="s">
        <v>16</v>
      </c>
      <c r="C69" s="44" t="s">
        <v>14</v>
      </c>
      <c r="D69" s="46">
        <v>1398.2314435001783</v>
      </c>
      <c r="E69" s="46">
        <v>1411.2703737906422</v>
      </c>
      <c r="F69" s="46">
        <v>1395.1396727900633</v>
      </c>
      <c r="G69" s="46">
        <v>1433.1916782971286</v>
      </c>
      <c r="H69" s="46">
        <v>1344.5398222750416</v>
      </c>
      <c r="I69" s="46">
        <v>1327.3459615719391</v>
      </c>
      <c r="J69" s="46">
        <v>1344.3905443211459</v>
      </c>
      <c r="K69" s="46">
        <v>1327.5384406253593</v>
      </c>
      <c r="L69" s="46">
        <v>1286.005034536367</v>
      </c>
      <c r="M69" s="46">
        <v>1332.3992242488318</v>
      </c>
      <c r="N69" s="46">
        <v>1404.9855942421916</v>
      </c>
      <c r="O69" s="46">
        <v>1355.5094501833159</v>
      </c>
      <c r="P69" s="46">
        <v>1403.5139561670528</v>
      </c>
      <c r="Q69" s="46">
        <v>1323.4561257387111</v>
      </c>
      <c r="R69" s="46">
        <v>1404.9984077711495</v>
      </c>
      <c r="S69" s="46"/>
      <c r="T69" s="46"/>
      <c r="U69" s="56">
        <f t="shared" si="2"/>
        <v>-1</v>
      </c>
      <c r="V69" s="1"/>
    </row>
    <row r="70" spans="1:22" s="4" customFormat="1" x14ac:dyDescent="0.25">
      <c r="A70" s="41"/>
      <c r="B70" s="66" t="s">
        <v>84</v>
      </c>
      <c r="C70" s="66" t="s">
        <v>14</v>
      </c>
      <c r="D70" s="79">
        <v>1245.4293425796029</v>
      </c>
      <c r="E70" s="79">
        <v>1243.406642270164</v>
      </c>
      <c r="F70" s="79">
        <v>1238.117236816825</v>
      </c>
      <c r="G70" s="79">
        <v>1276.7621638100343</v>
      </c>
      <c r="H70" s="79">
        <v>1269.9377758332707</v>
      </c>
      <c r="I70" s="79">
        <v>1233.4004265163949</v>
      </c>
      <c r="J70" s="79">
        <v>1221.1892843580615</v>
      </c>
      <c r="K70" s="79">
        <v>1285.0820280300813</v>
      </c>
      <c r="L70" s="79">
        <v>1254.7597695896993</v>
      </c>
      <c r="M70" s="79">
        <v>1311.2</v>
      </c>
      <c r="N70" s="79">
        <v>1337.91345769332</v>
      </c>
      <c r="O70" s="79">
        <v>1341.641379921238</v>
      </c>
      <c r="P70" s="79">
        <v>1354.4983516928012</v>
      </c>
      <c r="Q70" s="79">
        <v>1278.0758445747742</v>
      </c>
      <c r="R70" s="79">
        <v>1306.6936768232367</v>
      </c>
      <c r="S70" s="79"/>
      <c r="T70" s="79"/>
      <c r="U70" s="68">
        <f t="shared" si="2"/>
        <v>-1</v>
      </c>
      <c r="V70" s="1"/>
    </row>
    <row r="71" spans="1:22" s="4" customFormat="1" x14ac:dyDescent="0.25">
      <c r="A71" s="42" t="s">
        <v>85</v>
      </c>
      <c r="B71" s="44" t="s">
        <v>15</v>
      </c>
      <c r="C71" s="44" t="s">
        <v>14</v>
      </c>
      <c r="D71" s="46">
        <v>9557.8898247365414</v>
      </c>
      <c r="E71" s="46">
        <v>9853.2434797447113</v>
      </c>
      <c r="F71" s="46">
        <v>10107.321208942181</v>
      </c>
      <c r="G71" s="46">
        <v>10294.273424142231</v>
      </c>
      <c r="H71" s="46">
        <v>9897.7831976707657</v>
      </c>
      <c r="I71" s="46">
        <v>9934.9954673287903</v>
      </c>
      <c r="J71" s="46">
        <v>10263.136896491651</v>
      </c>
      <c r="K71" s="46">
        <v>10539.718384717524</v>
      </c>
      <c r="L71" s="46">
        <v>10208.64538436882</v>
      </c>
      <c r="M71" s="46">
        <v>10517.840828103024</v>
      </c>
      <c r="N71" s="46">
        <v>10962.300502085918</v>
      </c>
      <c r="O71" s="46">
        <v>10789.326181080092</v>
      </c>
      <c r="P71" s="46">
        <v>11402.638178426878</v>
      </c>
      <c r="Q71" s="46">
        <v>11989.030988463051</v>
      </c>
      <c r="R71" s="46">
        <v>11697.433112017839</v>
      </c>
      <c r="S71" s="46"/>
      <c r="T71" s="46"/>
      <c r="U71" s="56">
        <f t="shared" si="2"/>
        <v>-1</v>
      </c>
    </row>
    <row r="72" spans="1:22" s="4" customFormat="1" x14ac:dyDescent="0.25">
      <c r="A72" s="42"/>
      <c r="B72" s="44" t="s">
        <v>16</v>
      </c>
      <c r="C72" s="44" t="s">
        <v>14</v>
      </c>
      <c r="D72" s="46">
        <v>9375.0494496704578</v>
      </c>
      <c r="E72" s="46">
        <v>11272.325071117137</v>
      </c>
      <c r="F72" s="46">
        <v>11337.398837429821</v>
      </c>
      <c r="G72" s="46">
        <v>11698.172732504094</v>
      </c>
      <c r="H72" s="46">
        <v>11506.257521994226</v>
      </c>
      <c r="I72" s="46">
        <v>11737.054267730829</v>
      </c>
      <c r="J72" s="46">
        <v>12477.110369416774</v>
      </c>
      <c r="K72" s="46">
        <v>12208.667243968281</v>
      </c>
      <c r="L72" s="46">
        <v>11154.469367352502</v>
      </c>
      <c r="M72" s="46">
        <v>11971.1</v>
      </c>
      <c r="N72" s="46">
        <v>12557.987543487065</v>
      </c>
      <c r="O72" s="46">
        <v>12123.536107265969</v>
      </c>
      <c r="P72" s="46">
        <v>13777.768034853198</v>
      </c>
      <c r="Q72" s="46">
        <v>13109.373065196773</v>
      </c>
      <c r="R72" s="46">
        <v>11465.89029306345</v>
      </c>
      <c r="S72" s="46"/>
      <c r="T72" s="46"/>
      <c r="U72" s="56">
        <f t="shared" si="2"/>
        <v>-1</v>
      </c>
    </row>
    <row r="73" spans="1:22" s="4" customFormat="1" x14ac:dyDescent="0.25">
      <c r="A73" s="41"/>
      <c r="B73" s="66" t="s">
        <v>84</v>
      </c>
      <c r="C73" s="66" t="s">
        <v>14</v>
      </c>
      <c r="D73" s="79">
        <v>9542.4915660557999</v>
      </c>
      <c r="E73" s="79">
        <v>9973.9646742936784</v>
      </c>
      <c r="F73" s="79">
        <v>10221.869200627685</v>
      </c>
      <c r="G73" s="79">
        <v>10428.990611469524</v>
      </c>
      <c r="H73" s="79">
        <v>10082.327402996807</v>
      </c>
      <c r="I73" s="79">
        <v>10128.657476056642</v>
      </c>
      <c r="J73" s="79">
        <v>10479.621864737239</v>
      </c>
      <c r="K73" s="79">
        <v>10702.262928431837</v>
      </c>
      <c r="L73" s="79">
        <v>10295.777247047236</v>
      </c>
      <c r="M73" s="79">
        <v>10633.8</v>
      </c>
      <c r="N73" s="79">
        <v>11067.423203659906</v>
      </c>
      <c r="O73" s="79">
        <v>10892.102834642445</v>
      </c>
      <c r="P73" s="79">
        <v>11613.281082111258</v>
      </c>
      <c r="Q73" s="79">
        <v>12085.780278282082</v>
      </c>
      <c r="R73" s="79">
        <v>11730.389468734547</v>
      </c>
      <c r="S73" s="79"/>
      <c r="T73" s="79"/>
      <c r="U73" s="68">
        <f t="shared" si="2"/>
        <v>-1</v>
      </c>
    </row>
    <row r="74" spans="1:22" s="4" customFormat="1" x14ac:dyDescent="0.25">
      <c r="A74" s="42" t="s">
        <v>11</v>
      </c>
      <c r="B74" s="44" t="s">
        <v>15</v>
      </c>
      <c r="C74" s="44" t="s">
        <v>14</v>
      </c>
      <c r="D74" s="46">
        <v>512.5513182032978</v>
      </c>
      <c r="E74" s="46">
        <v>462.46348790877192</v>
      </c>
      <c r="F74" s="46">
        <v>379.89879114165109</v>
      </c>
      <c r="G74" s="46">
        <v>378.72567560524953</v>
      </c>
      <c r="H74" s="46">
        <v>508.06444988656466</v>
      </c>
      <c r="I74" s="46">
        <v>432.38198060525224</v>
      </c>
      <c r="J74" s="46">
        <v>324.97775395257719</v>
      </c>
      <c r="K74" s="46">
        <v>602.41461829766706</v>
      </c>
      <c r="L74" s="46">
        <v>678.66712412064521</v>
      </c>
      <c r="M74" s="46">
        <v>641.14944930091622</v>
      </c>
      <c r="N74" s="46">
        <v>457.19037858228188</v>
      </c>
      <c r="O74" s="46">
        <v>991.39714135190763</v>
      </c>
      <c r="P74" s="46">
        <v>827.3404199797601</v>
      </c>
      <c r="Q74" s="46">
        <v>934.29882556295115</v>
      </c>
      <c r="R74" s="46">
        <v>1373.8409707217875</v>
      </c>
      <c r="S74" s="46"/>
      <c r="T74" s="46"/>
      <c r="U74" s="56">
        <f t="shared" si="2"/>
        <v>-1</v>
      </c>
      <c r="V74" s="1"/>
    </row>
    <row r="75" spans="1:22" s="4" customFormat="1" x14ac:dyDescent="0.25">
      <c r="A75" s="42"/>
      <c r="B75" s="44" t="s">
        <v>16</v>
      </c>
      <c r="C75" s="44" t="s">
        <v>14</v>
      </c>
      <c r="D75" s="46">
        <v>543.13801608046913</v>
      </c>
      <c r="E75" s="46">
        <v>688.5652404626104</v>
      </c>
      <c r="F75" s="46">
        <v>676.22557157437609</v>
      </c>
      <c r="G75" s="46">
        <v>722.25048186381184</v>
      </c>
      <c r="H75" s="46">
        <v>671.41852881448222</v>
      </c>
      <c r="I75" s="46">
        <v>597.21563231504649</v>
      </c>
      <c r="J75" s="46">
        <v>620.87054795930806</v>
      </c>
      <c r="K75" s="46">
        <v>489.80960814506665</v>
      </c>
      <c r="L75" s="46">
        <v>512.46416211597534</v>
      </c>
      <c r="M75" s="46">
        <v>741.4</v>
      </c>
      <c r="N75" s="46">
        <v>803.30780521506188</v>
      </c>
      <c r="O75" s="46">
        <v>407.42367770528432</v>
      </c>
      <c r="P75" s="46">
        <v>653.76102927742602</v>
      </c>
      <c r="Q75" s="46">
        <v>858.41624572953185</v>
      </c>
      <c r="R75" s="46">
        <v>832.27993445668744</v>
      </c>
      <c r="S75" s="46"/>
      <c r="T75" s="46"/>
      <c r="U75" s="56">
        <f t="shared" si="2"/>
        <v>-1</v>
      </c>
      <c r="V75" s="1"/>
    </row>
    <row r="76" spans="1:22" s="4" customFormat="1" x14ac:dyDescent="0.25">
      <c r="A76" s="41"/>
      <c r="B76" s="66" t="s">
        <v>84</v>
      </c>
      <c r="C76" s="66" t="s">
        <v>14</v>
      </c>
      <c r="D76" s="79">
        <v>524.83433033335166</v>
      </c>
      <c r="E76" s="79">
        <v>556.04776024026887</v>
      </c>
      <c r="F76" s="79">
        <v>500.33326171445759</v>
      </c>
      <c r="G76" s="79">
        <v>515.86647556962782</v>
      </c>
      <c r="H76" s="79">
        <v>576.08944392617559</v>
      </c>
      <c r="I76" s="79">
        <v>502.45691517870569</v>
      </c>
      <c r="J76" s="79">
        <v>443.2120271024674</v>
      </c>
      <c r="K76" s="79">
        <v>558.01342851695517</v>
      </c>
      <c r="L76" s="79">
        <v>611.1</v>
      </c>
      <c r="M76" s="79">
        <v>679.7</v>
      </c>
      <c r="N76" s="79">
        <v>603.13598402134119</v>
      </c>
      <c r="O76" s="79">
        <v>753.96820358639047</v>
      </c>
      <c r="P76" s="79">
        <v>759.13934240895333</v>
      </c>
      <c r="Q76" s="79">
        <v>900.54315383627625</v>
      </c>
      <c r="R76" s="79">
        <v>1137.551770662873</v>
      </c>
      <c r="S76" s="79"/>
      <c r="T76" s="79"/>
      <c r="U76" s="68">
        <f t="shared" si="2"/>
        <v>-1</v>
      </c>
      <c r="V76" s="1"/>
    </row>
    <row r="77" spans="1:22" x14ac:dyDescent="0.25">
      <c r="D77" s="1"/>
      <c r="P77" s="1"/>
      <c r="Q77" s="1"/>
      <c r="R77" s="1"/>
      <c r="S77" s="1"/>
      <c r="T77" s="1"/>
      <c r="U77" s="1"/>
    </row>
    <row r="78" spans="1:22" x14ac:dyDescent="0.25">
      <c r="D78" s="1"/>
      <c r="P78" s="1"/>
      <c r="Q78" s="1"/>
      <c r="R78" s="1"/>
      <c r="S78" s="1"/>
      <c r="T78" s="1"/>
      <c r="U78" s="1"/>
    </row>
    <row r="79" spans="1:22" ht="15" x14ac:dyDescent="0.25">
      <c r="A79" s="12" t="s">
        <v>99</v>
      </c>
      <c r="D79" s="1"/>
      <c r="P79" s="1"/>
      <c r="Q79" s="1"/>
      <c r="R79" s="1"/>
      <c r="S79" s="1"/>
      <c r="T79" s="1"/>
      <c r="U79" s="1"/>
    </row>
    <row r="80" spans="1:22" ht="15" x14ac:dyDescent="0.25">
      <c r="A80" s="48" t="s">
        <v>36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60"/>
      <c r="V80" s="27"/>
    </row>
    <row r="81" spans="1:21" s="8" customFormat="1" ht="31.5" customHeight="1" x14ac:dyDescent="0.25">
      <c r="A81" s="50" t="s">
        <v>2</v>
      </c>
      <c r="B81" s="50" t="s">
        <v>17</v>
      </c>
      <c r="C81" s="50" t="s">
        <v>13</v>
      </c>
      <c r="D81" s="51">
        <v>2001</v>
      </c>
      <c r="E81" s="51">
        <v>2002</v>
      </c>
      <c r="F81" s="51">
        <v>2003</v>
      </c>
      <c r="G81" s="51">
        <v>2004</v>
      </c>
      <c r="H81" s="51">
        <v>2005</v>
      </c>
      <c r="I81" s="51">
        <v>2006</v>
      </c>
      <c r="J81" s="51">
        <v>2007</v>
      </c>
      <c r="K81" s="51">
        <v>2008</v>
      </c>
      <c r="L81" s="51">
        <v>2009</v>
      </c>
      <c r="M81" s="51">
        <v>2010</v>
      </c>
      <c r="N81" s="51">
        <v>2011</v>
      </c>
      <c r="O81" s="51">
        <v>2012</v>
      </c>
      <c r="P81" s="51">
        <v>2013</v>
      </c>
      <c r="Q81" s="51">
        <v>2014</v>
      </c>
      <c r="R81" s="51">
        <v>2015</v>
      </c>
      <c r="S81" s="51">
        <v>2016</v>
      </c>
      <c r="T81" s="51">
        <v>2017</v>
      </c>
      <c r="U81" s="64" t="s">
        <v>136</v>
      </c>
    </row>
    <row r="82" spans="1:21" x14ac:dyDescent="0.25">
      <c r="A82" s="42" t="s">
        <v>6</v>
      </c>
      <c r="B82" s="44" t="s">
        <v>15</v>
      </c>
      <c r="C82" s="52" t="s">
        <v>20</v>
      </c>
      <c r="D82" s="46">
        <v>4.8534473249148995</v>
      </c>
      <c r="E82" s="46">
        <v>4.8639162879211835</v>
      </c>
      <c r="F82" s="46">
        <v>5.4659013051359633</v>
      </c>
      <c r="G82" s="46">
        <v>6.0432265409754784</v>
      </c>
      <c r="H82" s="46">
        <v>6.2298602090043111</v>
      </c>
      <c r="I82" s="46">
        <v>6.0742162053477138</v>
      </c>
      <c r="J82" s="46">
        <v>6.1051089204166376</v>
      </c>
      <c r="K82" s="46">
        <v>5.6085115868926483</v>
      </c>
      <c r="L82" s="46">
        <v>5.410970927943282</v>
      </c>
      <c r="M82" s="46">
        <v>4.998528447964544</v>
      </c>
      <c r="N82" s="46">
        <v>5.096965906754261</v>
      </c>
      <c r="O82" s="46">
        <v>4.9927810820457603</v>
      </c>
      <c r="P82" s="46">
        <v>5.6075347716231221</v>
      </c>
      <c r="Q82" s="46">
        <v>5.5179256015902194</v>
      </c>
      <c r="R82" s="46">
        <v>5.8093628865497777</v>
      </c>
      <c r="S82" s="46"/>
      <c r="T82" s="46"/>
      <c r="U82" s="56">
        <f t="shared" ref="U82:U99" si="3">T82/D82-1</f>
        <v>-1</v>
      </c>
    </row>
    <row r="83" spans="1:21" x14ac:dyDescent="0.25">
      <c r="A83" s="42"/>
      <c r="B83" s="44" t="s">
        <v>16</v>
      </c>
      <c r="C83" s="52" t="s">
        <v>20</v>
      </c>
      <c r="D83" s="46">
        <v>3.5700157693919614</v>
      </c>
      <c r="E83" s="46">
        <v>3.3867455546338774</v>
      </c>
      <c r="F83" s="46">
        <v>3.789198901988347</v>
      </c>
      <c r="G83" s="46">
        <v>4.2353541405208412</v>
      </c>
      <c r="H83" s="46">
        <v>3.8958028049825852</v>
      </c>
      <c r="I83" s="46">
        <v>4.2847529454931044</v>
      </c>
      <c r="J83" s="46">
        <v>4.3960911407353604</v>
      </c>
      <c r="K83" s="46">
        <v>4.1999409873256157</v>
      </c>
      <c r="L83" s="46">
        <v>4.7481651764305601</v>
      </c>
      <c r="M83" s="46">
        <v>6.7765116689114731</v>
      </c>
      <c r="N83" s="46">
        <v>4.0325905539502553</v>
      </c>
      <c r="O83" s="46">
        <v>3.798722494043357</v>
      </c>
      <c r="P83" s="46">
        <v>3.4103116302980379</v>
      </c>
      <c r="Q83" s="46">
        <v>3.4510743456707802</v>
      </c>
      <c r="R83" s="46">
        <v>3.4450556444272853</v>
      </c>
      <c r="S83" s="46"/>
      <c r="T83" s="46"/>
      <c r="U83" s="56">
        <f t="shared" si="3"/>
        <v>-1</v>
      </c>
    </row>
    <row r="84" spans="1:21" x14ac:dyDescent="0.25">
      <c r="A84" s="67"/>
      <c r="B84" s="66" t="s">
        <v>84</v>
      </c>
      <c r="C84" s="69" t="s">
        <v>20</v>
      </c>
      <c r="D84" s="79">
        <v>4.6370988328521339</v>
      </c>
      <c r="E84" s="79">
        <v>4.613668987632491</v>
      </c>
      <c r="F84" s="79">
        <v>5.1992607642669375</v>
      </c>
      <c r="G84" s="79">
        <v>5.7651625386769583</v>
      </c>
      <c r="H84" s="79">
        <v>5.8551998394908154</v>
      </c>
      <c r="I84" s="79">
        <v>5.8015599857389786</v>
      </c>
      <c r="J84" s="79">
        <v>5.8129357439784419</v>
      </c>
      <c r="K84" s="79">
        <v>5.3636379093960729</v>
      </c>
      <c r="L84" s="79">
        <v>5.3082091653115375</v>
      </c>
      <c r="M84" s="79">
        <v>4.9000000000000004</v>
      </c>
      <c r="N84" s="79">
        <v>4.8605966830183531</v>
      </c>
      <c r="O84" s="79">
        <v>4.7510957823782798</v>
      </c>
      <c r="P84" s="79">
        <v>5.0858486311010074</v>
      </c>
      <c r="Q84" s="79">
        <v>5.0400376886236744</v>
      </c>
      <c r="R84" s="79">
        <v>5.2202019690651458</v>
      </c>
      <c r="S84" s="79"/>
      <c r="T84" s="79"/>
      <c r="U84" s="68">
        <f t="shared" si="3"/>
        <v>-1</v>
      </c>
    </row>
    <row r="85" spans="1:21" x14ac:dyDescent="0.25">
      <c r="A85" s="42" t="s">
        <v>12</v>
      </c>
      <c r="B85" s="44" t="s">
        <v>15</v>
      </c>
      <c r="C85" s="52" t="s">
        <v>20</v>
      </c>
      <c r="D85" s="46">
        <v>101.70908414627961</v>
      </c>
      <c r="E85" s="46">
        <v>72.386708427131254</v>
      </c>
      <c r="F85" s="46">
        <v>65.10108886486023</v>
      </c>
      <c r="G85" s="46">
        <v>52.760086509285223</v>
      </c>
      <c r="H85" s="46">
        <v>43.219458691508493</v>
      </c>
      <c r="I85" s="46">
        <v>57.853027386304049</v>
      </c>
      <c r="J85" s="46">
        <v>70.989009530389978</v>
      </c>
      <c r="K85" s="46">
        <v>65.942735434369737</v>
      </c>
      <c r="L85" s="46">
        <v>30.924743876874</v>
      </c>
      <c r="M85" s="46">
        <v>30.717788655324753</v>
      </c>
      <c r="N85" s="46">
        <v>37.607130568027507</v>
      </c>
      <c r="O85" s="46">
        <v>58.019132895137773</v>
      </c>
      <c r="P85" s="46">
        <v>33.156497823885104</v>
      </c>
      <c r="Q85" s="46">
        <v>27.819026782542981</v>
      </c>
      <c r="R85" s="46">
        <v>24.086554434782609</v>
      </c>
      <c r="S85" s="46"/>
      <c r="T85" s="46"/>
      <c r="U85" s="56">
        <f t="shared" si="3"/>
        <v>-1</v>
      </c>
    </row>
    <row r="86" spans="1:21" ht="14.25" customHeight="1" x14ac:dyDescent="0.25">
      <c r="A86" s="42"/>
      <c r="B86" s="44" t="s">
        <v>16</v>
      </c>
      <c r="C86" s="52" t="s">
        <v>20</v>
      </c>
      <c r="D86" s="46">
        <v>13.397468588608653</v>
      </c>
      <c r="E86" s="46">
        <v>13.860339265045688</v>
      </c>
      <c r="F86" s="46">
        <v>14.349179365742534</v>
      </c>
      <c r="G86" s="46">
        <v>12.978240225574568</v>
      </c>
      <c r="H86" s="46">
        <v>15.835658711969067</v>
      </c>
      <c r="I86" s="46">
        <v>16.712544842693706</v>
      </c>
      <c r="J86" s="46">
        <v>16.626103454423369</v>
      </c>
      <c r="K86" s="46">
        <v>20.137076370247375</v>
      </c>
      <c r="L86" s="46">
        <v>18.477651637673432</v>
      </c>
      <c r="M86" s="46">
        <v>18.899999999999999</v>
      </c>
      <c r="N86" s="46">
        <v>19.40060031903208</v>
      </c>
      <c r="O86" s="46">
        <v>20.821685877553211</v>
      </c>
      <c r="P86" s="46">
        <v>23.553688633415586</v>
      </c>
      <c r="Q86" s="46">
        <v>21.06158554154959</v>
      </c>
      <c r="R86" s="46">
        <v>22.268388376446911</v>
      </c>
      <c r="S86" s="46"/>
      <c r="T86" s="46"/>
      <c r="U86" s="56">
        <f t="shared" si="3"/>
        <v>-1</v>
      </c>
    </row>
    <row r="87" spans="1:21" x14ac:dyDescent="0.25">
      <c r="A87" s="67"/>
      <c r="B87" s="66" t="s">
        <v>84</v>
      </c>
      <c r="C87" s="69" t="s">
        <v>20</v>
      </c>
      <c r="D87" s="79">
        <v>13.972195929719954</v>
      </c>
      <c r="E87" s="79">
        <v>14.389269340983605</v>
      </c>
      <c r="F87" s="79">
        <v>14.852341499192026</v>
      </c>
      <c r="G87" s="79">
        <v>13.344858727439775</v>
      </c>
      <c r="H87" s="79">
        <v>16.196325065649109</v>
      </c>
      <c r="I87" s="79">
        <v>17.109318717950014</v>
      </c>
      <c r="J87" s="79">
        <v>17.067128693836782</v>
      </c>
      <c r="K87" s="79">
        <v>20.706622048491756</v>
      </c>
      <c r="L87" s="79">
        <v>18.776728341744995</v>
      </c>
      <c r="M87" s="79">
        <v>19.2</v>
      </c>
      <c r="N87" s="79">
        <v>19.80130622023221</v>
      </c>
      <c r="O87" s="79">
        <v>21.7</v>
      </c>
      <c r="P87" s="79">
        <v>23.809972741248849</v>
      </c>
      <c r="Q87" s="79">
        <v>21.277662033265731</v>
      </c>
      <c r="R87" s="79">
        <v>22.3</v>
      </c>
      <c r="S87" s="79"/>
      <c r="T87" s="79"/>
      <c r="U87" s="68">
        <f t="shared" si="3"/>
        <v>-1</v>
      </c>
    </row>
    <row r="88" spans="1:21" x14ac:dyDescent="0.25">
      <c r="A88" s="42" t="s">
        <v>96</v>
      </c>
      <c r="B88" s="44" t="s">
        <v>15</v>
      </c>
      <c r="C88" s="52" t="s">
        <v>20</v>
      </c>
      <c r="D88" s="46">
        <v>4.9833746305852955</v>
      </c>
      <c r="E88" s="46">
        <v>4.983764725177517</v>
      </c>
      <c r="F88" s="46">
        <v>5.5785400406911041</v>
      </c>
      <c r="G88" s="46">
        <v>6.1288719447348408</v>
      </c>
      <c r="H88" s="46">
        <v>6.3143163840838588</v>
      </c>
      <c r="I88" s="46">
        <v>6.1590490233457551</v>
      </c>
      <c r="J88" s="46">
        <v>6.1917177920939217</v>
      </c>
      <c r="K88" s="46">
        <v>5.6963929211283801</v>
      </c>
      <c r="L88" s="46">
        <v>5.4849128543349659</v>
      </c>
      <c r="M88" s="46">
        <v>5.0999999999999996</v>
      </c>
      <c r="N88" s="46">
        <v>5.2018875135975451</v>
      </c>
      <c r="O88" s="46">
        <v>4.5811307048571823</v>
      </c>
      <c r="P88" s="46">
        <v>5.743750475935105</v>
      </c>
      <c r="Q88" s="46">
        <v>5.7064703879784275</v>
      </c>
      <c r="R88" s="46">
        <v>5.8735389623578298</v>
      </c>
      <c r="S88" s="46"/>
      <c r="T88" s="46"/>
      <c r="U88" s="56">
        <f t="shared" si="3"/>
        <v>-1</v>
      </c>
    </row>
    <row r="89" spans="1:21" x14ac:dyDescent="0.25">
      <c r="A89" s="42"/>
      <c r="B89" s="44" t="s">
        <v>16</v>
      </c>
      <c r="C89" s="52" t="s">
        <v>20</v>
      </c>
      <c r="D89" s="46">
        <v>8.5115932759284796</v>
      </c>
      <c r="E89" s="46">
        <v>8.5054654686500228</v>
      </c>
      <c r="F89" s="46">
        <v>9.0675814181730399</v>
      </c>
      <c r="G89" s="46">
        <v>8.7877202552724629</v>
      </c>
      <c r="H89" s="46">
        <v>9.5406735650761156</v>
      </c>
      <c r="I89" s="46">
        <v>10.298093983182316</v>
      </c>
      <c r="J89" s="46">
        <v>9.8031521094207559</v>
      </c>
      <c r="K89" s="46">
        <v>10.189191483877725</v>
      </c>
      <c r="L89" s="46">
        <v>10.123399980429591</v>
      </c>
      <c r="M89" s="46">
        <v>9.5</v>
      </c>
      <c r="N89" s="46">
        <v>9.1824936013516769</v>
      </c>
      <c r="O89" s="46">
        <v>8.5333889148024262</v>
      </c>
      <c r="P89" s="46">
        <v>8.0150671541453669</v>
      </c>
      <c r="Q89" s="46">
        <v>7.8437655174732228</v>
      </c>
      <c r="R89" s="46">
        <v>7.8669426327807628</v>
      </c>
      <c r="S89" s="46"/>
      <c r="T89" s="46"/>
      <c r="U89" s="56">
        <f t="shared" si="3"/>
        <v>-1</v>
      </c>
    </row>
    <row r="90" spans="1:21" x14ac:dyDescent="0.25">
      <c r="A90" s="67"/>
      <c r="B90" s="66" t="s">
        <v>84</v>
      </c>
      <c r="C90" s="69" t="s">
        <v>20</v>
      </c>
      <c r="D90" s="79">
        <v>6.0044376532971935</v>
      </c>
      <c r="E90" s="79">
        <v>5.9867689066942464</v>
      </c>
      <c r="F90" s="79">
        <v>6.5344587207029026</v>
      </c>
      <c r="G90" s="79">
        <v>6.8589608803466078</v>
      </c>
      <c r="H90" s="79">
        <v>7.1715724269712853</v>
      </c>
      <c r="I90" s="79">
        <v>7.2269073779858068</v>
      </c>
      <c r="J90" s="79">
        <v>7.1654153777043126</v>
      </c>
      <c r="K90" s="79">
        <v>6.7539143899103768</v>
      </c>
      <c r="L90" s="79">
        <v>6.5571815373527667</v>
      </c>
      <c r="M90" s="79">
        <v>6.2</v>
      </c>
      <c r="N90" s="79">
        <v>6.3948714425318762</v>
      </c>
      <c r="O90" s="79">
        <v>5.7060458801402163</v>
      </c>
      <c r="P90" s="79">
        <v>6.4294634417735459</v>
      </c>
      <c r="Q90" s="79">
        <v>6.3241916844147266</v>
      </c>
      <c r="R90" s="79">
        <v>6.5</v>
      </c>
      <c r="S90" s="79"/>
      <c r="T90" s="79"/>
      <c r="U90" s="68">
        <f t="shared" si="3"/>
        <v>-1</v>
      </c>
    </row>
    <row r="91" spans="1:21" x14ac:dyDescent="0.25">
      <c r="A91" s="42" t="s">
        <v>7</v>
      </c>
      <c r="B91" s="44" t="s">
        <v>15</v>
      </c>
      <c r="C91" s="52" t="s">
        <v>21</v>
      </c>
      <c r="D91" s="46">
        <v>63.009008443934263</v>
      </c>
      <c r="E91" s="46">
        <v>64.820829192356229</v>
      </c>
      <c r="F91" s="46">
        <v>69.502910115391018</v>
      </c>
      <c r="G91" s="46">
        <v>65.368263297644447</v>
      </c>
      <c r="H91" s="46">
        <v>66.130094465907732</v>
      </c>
      <c r="I91" s="46">
        <v>67.585919736315589</v>
      </c>
      <c r="J91" s="46">
        <v>66.774706412157357</v>
      </c>
      <c r="K91" s="46">
        <v>71.09678095328546</v>
      </c>
      <c r="L91" s="46">
        <v>64.454788395560286</v>
      </c>
      <c r="M91" s="46">
        <v>65.033890562473871</v>
      </c>
      <c r="N91" s="46">
        <v>73.342222365224103</v>
      </c>
      <c r="O91" s="46">
        <v>72.541117749601725</v>
      </c>
      <c r="P91" s="46">
        <v>73.761280609982521</v>
      </c>
      <c r="Q91" s="46">
        <v>73.776819050764843</v>
      </c>
      <c r="R91" s="46">
        <v>73.630142588007416</v>
      </c>
      <c r="S91" s="46"/>
      <c r="T91" s="46"/>
      <c r="U91" s="56">
        <f t="shared" si="3"/>
        <v>-1</v>
      </c>
    </row>
    <row r="92" spans="1:21" x14ac:dyDescent="0.25">
      <c r="A92" s="42"/>
      <c r="B92" s="44" t="s">
        <v>16</v>
      </c>
      <c r="C92" s="52" t="s">
        <v>21</v>
      </c>
      <c r="D92" s="46">
        <v>71.116402255031005</v>
      </c>
      <c r="E92" s="46">
        <v>73.481213339041716</v>
      </c>
      <c r="F92" s="46">
        <v>73.317024907186493</v>
      </c>
      <c r="G92" s="46">
        <v>74.445421998120779</v>
      </c>
      <c r="H92" s="46">
        <v>73.812343811496945</v>
      </c>
      <c r="I92" s="46">
        <v>76.515301573133556</v>
      </c>
      <c r="J92" s="46">
        <v>80.798193011645239</v>
      </c>
      <c r="K92" s="46">
        <v>82.083696089466969</v>
      </c>
      <c r="L92" s="46">
        <v>82.687805357567328</v>
      </c>
      <c r="M92" s="46">
        <v>80.599999999999994</v>
      </c>
      <c r="N92" s="46">
        <v>82.749434385719482</v>
      </c>
      <c r="O92" s="46">
        <v>88.081190567075438</v>
      </c>
      <c r="P92" s="46">
        <v>84.273852109787285</v>
      </c>
      <c r="Q92" s="46">
        <v>85.985782185183396</v>
      </c>
      <c r="R92" s="46">
        <v>95.434609619337877</v>
      </c>
      <c r="S92" s="46"/>
      <c r="T92" s="46"/>
      <c r="U92" s="56">
        <f t="shared" si="3"/>
        <v>-1</v>
      </c>
    </row>
    <row r="93" spans="1:21" x14ac:dyDescent="0.25">
      <c r="A93" s="67"/>
      <c r="B93" s="66" t="s">
        <v>84</v>
      </c>
      <c r="C93" s="69" t="s">
        <v>21</v>
      </c>
      <c r="D93" s="79">
        <v>67.215374926127438</v>
      </c>
      <c r="E93" s="79">
        <v>69.5685945267183</v>
      </c>
      <c r="F93" s="79">
        <v>71.501431429620922</v>
      </c>
      <c r="G93" s="79">
        <v>69.950644806092726</v>
      </c>
      <c r="H93" s="79">
        <v>69.945691220935544</v>
      </c>
      <c r="I93" s="79">
        <v>72.009246890276486</v>
      </c>
      <c r="J93" s="79">
        <v>73.605462425460274</v>
      </c>
      <c r="K93" s="79">
        <v>76.774522032682469</v>
      </c>
      <c r="L93" s="79">
        <v>73.385257258606032</v>
      </c>
      <c r="M93" s="79">
        <v>72.900000000000006</v>
      </c>
      <c r="N93" s="79">
        <v>79.549273548851602</v>
      </c>
      <c r="O93" s="79">
        <v>80.8</v>
      </c>
      <c r="P93" s="79">
        <v>79.701219222357651</v>
      </c>
      <c r="Q93" s="79">
        <v>80.182961852580689</v>
      </c>
      <c r="R93" s="79">
        <v>80.844107338561912</v>
      </c>
      <c r="S93" s="79"/>
      <c r="T93" s="79"/>
      <c r="U93" s="68">
        <f t="shared" si="3"/>
        <v>-1</v>
      </c>
    </row>
    <row r="94" spans="1:21" x14ac:dyDescent="0.25">
      <c r="A94" s="42" t="s">
        <v>9</v>
      </c>
      <c r="B94" s="44" t="s">
        <v>15</v>
      </c>
      <c r="C94" s="52" t="s">
        <v>23</v>
      </c>
      <c r="D94" s="46">
        <v>1162.9135882113424</v>
      </c>
      <c r="E94" s="46">
        <v>1232.3944764447804</v>
      </c>
      <c r="F94" s="46">
        <v>1270.472295970696</v>
      </c>
      <c r="G94" s="46">
        <v>1302.6096227305266</v>
      </c>
      <c r="H94" s="46">
        <v>1265.8108369521321</v>
      </c>
      <c r="I94" s="46">
        <v>1301.6029054139672</v>
      </c>
      <c r="J94" s="46">
        <v>1323.1678585600343</v>
      </c>
      <c r="K94" s="46">
        <v>1435.2988184579242</v>
      </c>
      <c r="L94" s="46">
        <v>1137.240339781898</v>
      </c>
      <c r="M94" s="46">
        <v>1247.1565765304681</v>
      </c>
      <c r="N94" s="46">
        <v>1261.549507267636</v>
      </c>
      <c r="O94" s="46">
        <v>1406.1942536383769</v>
      </c>
      <c r="P94" s="46">
        <v>1360.6089180315096</v>
      </c>
      <c r="Q94" s="46">
        <v>1308.372581547849</v>
      </c>
      <c r="R94" s="46">
        <v>1058.0128429439176</v>
      </c>
      <c r="S94" s="46"/>
      <c r="T94" s="46"/>
      <c r="U94" s="56">
        <f t="shared" si="3"/>
        <v>-1</v>
      </c>
    </row>
    <row r="95" spans="1:21" x14ac:dyDescent="0.25">
      <c r="A95" s="42"/>
      <c r="B95" s="44" t="s">
        <v>16</v>
      </c>
      <c r="C95" s="52" t="s">
        <v>23</v>
      </c>
      <c r="D95" s="46">
        <v>1130.1277795415112</v>
      </c>
      <c r="E95" s="46">
        <v>1185.6293764451884</v>
      </c>
      <c r="F95" s="46">
        <v>1188.3516345505295</v>
      </c>
      <c r="G95" s="46">
        <v>1161.7397772549814</v>
      </c>
      <c r="H95" s="46">
        <v>1118.9395331417043</v>
      </c>
      <c r="I95" s="46">
        <v>1092.3727123168776</v>
      </c>
      <c r="J95" s="46">
        <v>1123.6134085329227</v>
      </c>
      <c r="K95" s="46">
        <v>1091.3666652907448</v>
      </c>
      <c r="L95" s="46">
        <v>1093.4140408537648</v>
      </c>
      <c r="M95" s="46">
        <v>1063.8876485587525</v>
      </c>
      <c r="N95" s="46">
        <v>1104.2321384909199</v>
      </c>
      <c r="O95" s="46">
        <v>1088.5623426482184</v>
      </c>
      <c r="P95" s="46">
        <v>1319.7382072606833</v>
      </c>
      <c r="Q95" s="46">
        <v>1424.3167440471877</v>
      </c>
      <c r="R95" s="46">
        <v>1184.441256107295</v>
      </c>
      <c r="S95" s="46"/>
      <c r="T95" s="46"/>
      <c r="U95" s="56">
        <f t="shared" si="3"/>
        <v>-1</v>
      </c>
    </row>
    <row r="96" spans="1:21" x14ac:dyDescent="0.25">
      <c r="A96" s="67"/>
      <c r="B96" s="66" t="s">
        <v>84</v>
      </c>
      <c r="C96" s="69" t="s">
        <v>23</v>
      </c>
      <c r="D96" s="79">
        <v>1143.3381802898684</v>
      </c>
      <c r="E96" s="79">
        <v>1204.7076690822589</v>
      </c>
      <c r="F96" s="79">
        <v>1221.1323610825229</v>
      </c>
      <c r="G96" s="79">
        <v>1219.0308320810022</v>
      </c>
      <c r="H96" s="79">
        <v>1182.4230910515475</v>
      </c>
      <c r="I96" s="79">
        <v>1178.9001236803138</v>
      </c>
      <c r="J96" s="79">
        <v>1207.2320105933893</v>
      </c>
      <c r="K96" s="79">
        <v>1229.4012459699816</v>
      </c>
      <c r="L96" s="79">
        <v>1112.2976499148538</v>
      </c>
      <c r="M96" s="79">
        <v>1143</v>
      </c>
      <c r="N96" s="79">
        <v>1171.4473182352901</v>
      </c>
      <c r="O96" s="79">
        <v>1212</v>
      </c>
      <c r="P96" s="79">
        <v>1337.329895245517</v>
      </c>
      <c r="Q96" s="79">
        <v>1376.6316813960523</v>
      </c>
      <c r="R96" s="79">
        <v>1129.4894720256852</v>
      </c>
      <c r="S96" s="79"/>
      <c r="T96" s="79"/>
      <c r="U96" s="68">
        <f t="shared" si="3"/>
        <v>-1</v>
      </c>
    </row>
    <row r="97" spans="1:21" x14ac:dyDescent="0.25">
      <c r="A97" s="42" t="s">
        <v>85</v>
      </c>
      <c r="B97" s="44" t="s">
        <v>15</v>
      </c>
      <c r="C97" s="52" t="s">
        <v>22</v>
      </c>
      <c r="D97" s="46">
        <v>67.13555359196765</v>
      </c>
      <c r="E97" s="46">
        <v>65.520149472694115</v>
      </c>
      <c r="F97" s="46">
        <v>62.983733825935055</v>
      </c>
      <c r="G97" s="46">
        <v>62.55937205866428</v>
      </c>
      <c r="H97" s="46">
        <v>57.934042107246007</v>
      </c>
      <c r="I97" s="46">
        <v>59.259611112205441</v>
      </c>
      <c r="J97" s="46">
        <v>57.868882557640838</v>
      </c>
      <c r="K97" s="46">
        <v>45.947977908597515</v>
      </c>
      <c r="L97" s="46">
        <v>47.828750112499279</v>
      </c>
      <c r="M97" s="46">
        <v>43.878601976705852</v>
      </c>
      <c r="N97" s="46">
        <v>47.871658438428511</v>
      </c>
      <c r="O97" s="46">
        <v>41.561180081815557</v>
      </c>
      <c r="P97" s="46">
        <v>46.291927201493856</v>
      </c>
      <c r="Q97" s="46">
        <v>42.42655152307718</v>
      </c>
      <c r="R97" s="46">
        <v>40.208425938035717</v>
      </c>
      <c r="S97" s="46"/>
      <c r="T97" s="46"/>
      <c r="U97" s="56">
        <f t="shared" si="3"/>
        <v>-1</v>
      </c>
    </row>
    <row r="98" spans="1:21" x14ac:dyDescent="0.25">
      <c r="A98" s="42"/>
      <c r="B98" s="44" t="s">
        <v>16</v>
      </c>
      <c r="C98" s="52" t="s">
        <v>22</v>
      </c>
      <c r="D98" s="46">
        <v>46.000334138518589</v>
      </c>
      <c r="E98" s="46">
        <v>40.005813598168849</v>
      </c>
      <c r="F98" s="46">
        <v>45.490102678674084</v>
      </c>
      <c r="G98" s="46">
        <v>49.86353555327311</v>
      </c>
      <c r="H98" s="46">
        <v>29.915103577221032</v>
      </c>
      <c r="I98" s="46">
        <v>26.949753355022981</v>
      </c>
      <c r="J98" s="46">
        <v>23.621247543646724</v>
      </c>
      <c r="K98" s="46">
        <v>26.295063340682908</v>
      </c>
      <c r="L98" s="46">
        <v>29.835078431691223</v>
      </c>
      <c r="M98" s="46">
        <v>24.9</v>
      </c>
      <c r="N98" s="46">
        <v>35.186109254541016</v>
      </c>
      <c r="O98" s="46">
        <v>44.077969491140799</v>
      </c>
      <c r="P98" s="46">
        <v>21.096238279647373</v>
      </c>
      <c r="Q98" s="46">
        <v>27.826441972954438</v>
      </c>
      <c r="R98" s="46">
        <v>40.770400059948436</v>
      </c>
      <c r="S98" s="46"/>
      <c r="T98" s="46"/>
      <c r="U98" s="56">
        <f t="shared" si="3"/>
        <v>-1</v>
      </c>
    </row>
    <row r="99" spans="1:21" x14ac:dyDescent="0.25">
      <c r="A99" s="67"/>
      <c r="B99" s="66" t="s">
        <v>84</v>
      </c>
      <c r="C99" s="69" t="s">
        <v>22</v>
      </c>
      <c r="D99" s="79">
        <v>64.484905747985053</v>
      </c>
      <c r="E99" s="79">
        <v>62.648876270131794</v>
      </c>
      <c r="F99" s="79">
        <v>61.032785760715633</v>
      </c>
      <c r="G99" s="79">
        <v>61.228146864491748</v>
      </c>
      <c r="H99" s="79">
        <v>51.696873494338689</v>
      </c>
      <c r="I99" s="79">
        <v>51.672129897358083</v>
      </c>
      <c r="J99" s="79">
        <v>49.596392948754747</v>
      </c>
      <c r="K99" s="79">
        <v>42.459998588295939</v>
      </c>
      <c r="L99" s="79">
        <v>45.148953665067467</v>
      </c>
      <c r="M99" s="79">
        <v>41.1</v>
      </c>
      <c r="N99" s="79">
        <v>46.28505431199082</v>
      </c>
      <c r="O99" s="79">
        <v>41.8</v>
      </c>
      <c r="P99" s="79">
        <v>41.185406029937376</v>
      </c>
      <c r="Q99" s="79">
        <v>40.453708461466377</v>
      </c>
      <c r="R99" s="79">
        <v>37.661686215772569</v>
      </c>
      <c r="S99" s="79"/>
      <c r="T99" s="79"/>
      <c r="U99" s="68">
        <f t="shared" si="3"/>
        <v>-1</v>
      </c>
    </row>
    <row r="100" spans="1:21" x14ac:dyDescent="0.25">
      <c r="B100" s="1"/>
      <c r="D100" s="1"/>
      <c r="P100" s="1"/>
      <c r="Q100" s="1"/>
      <c r="R100" s="1"/>
      <c r="S100" s="1"/>
      <c r="T100" s="1"/>
      <c r="U100" s="1"/>
    </row>
    <row r="101" spans="1:21" x14ac:dyDescent="0.25">
      <c r="B101" s="1"/>
      <c r="D101" s="1"/>
      <c r="P101" s="1"/>
      <c r="Q101" s="1"/>
      <c r="R101" s="1"/>
      <c r="S101" s="1"/>
      <c r="T101" s="1"/>
      <c r="U101" s="1"/>
    </row>
    <row r="102" spans="1:21" x14ac:dyDescent="0.25">
      <c r="B102" s="1"/>
      <c r="D102" s="1"/>
      <c r="P102" s="1"/>
      <c r="Q102" s="1"/>
      <c r="R102" s="1"/>
      <c r="S102" s="1"/>
      <c r="T102" s="1"/>
      <c r="U102" s="1"/>
    </row>
    <row r="103" spans="1:21" x14ac:dyDescent="0.25">
      <c r="B103" s="1"/>
      <c r="D103" s="1"/>
      <c r="P103" s="1"/>
      <c r="Q103" s="1"/>
      <c r="R103" s="1"/>
      <c r="S103" s="1"/>
      <c r="T103" s="1"/>
      <c r="U103" s="1"/>
    </row>
    <row r="104" spans="1:21" x14ac:dyDescent="0.25">
      <c r="B104" s="1"/>
    </row>
    <row r="105" spans="1:21" x14ac:dyDescent="0.25">
      <c r="B105" s="1"/>
    </row>
    <row r="106" spans="1:21" x14ac:dyDescent="0.25">
      <c r="B106" s="1"/>
    </row>
    <row r="107" spans="1:21" x14ac:dyDescent="0.25">
      <c r="B107" s="1"/>
    </row>
    <row r="108" spans="1:21" x14ac:dyDescent="0.25">
      <c r="B108" s="1"/>
    </row>
  </sheetData>
  <pageMargins left="0.7" right="0.7" top="0.75" bottom="0.75" header="0.3" footer="0.3"/>
  <pageSetup orientation="portrait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G23" sqref="G23"/>
    </sheetView>
  </sheetViews>
  <sheetFormatPr baseColWidth="10" defaultColWidth="9.140625" defaultRowHeight="15" x14ac:dyDescent="0.25"/>
  <sheetData>
    <row r="1" spans="1:19" ht="27" customHeight="1" x14ac:dyDescent="0.25">
      <c r="A1" t="s">
        <v>3</v>
      </c>
      <c r="B1" t="s">
        <v>13</v>
      </c>
      <c r="C1">
        <v>2001</v>
      </c>
      <c r="D1">
        <v>2002</v>
      </c>
      <c r="E1">
        <v>2003</v>
      </c>
      <c r="F1">
        <v>2004</v>
      </c>
      <c r="G1">
        <v>2005</v>
      </c>
      <c r="H1">
        <v>2006</v>
      </c>
      <c r="I1">
        <v>2007</v>
      </c>
      <c r="J1">
        <v>2008</v>
      </c>
      <c r="K1">
        <v>2009</v>
      </c>
      <c r="L1">
        <v>2010</v>
      </c>
      <c r="M1">
        <v>2011</v>
      </c>
      <c r="N1">
        <v>2012</v>
      </c>
      <c r="O1">
        <v>2013</v>
      </c>
      <c r="P1">
        <v>2014</v>
      </c>
      <c r="Q1">
        <v>2015</v>
      </c>
      <c r="R1">
        <v>2016</v>
      </c>
      <c r="S1">
        <v>2017</v>
      </c>
    </row>
    <row r="2" spans="1:19" x14ac:dyDescent="0.25">
      <c r="A2" t="s">
        <v>4</v>
      </c>
      <c r="B2" t="s">
        <v>18</v>
      </c>
      <c r="C2">
        <v>38962.018490835413</v>
      </c>
      <c r="D2">
        <v>38251.088452873788</v>
      </c>
      <c r="E2">
        <v>40742.455980579027</v>
      </c>
      <c r="F2">
        <v>42031.454983781354</v>
      </c>
      <c r="G2">
        <v>42468.048418617691</v>
      </c>
      <c r="H2">
        <v>44346.311391950076</v>
      </c>
      <c r="I2">
        <v>52939.137268631341</v>
      </c>
      <c r="J2">
        <v>56993.002414817049</v>
      </c>
      <c r="K2">
        <v>64401.668642623314</v>
      </c>
      <c r="L2">
        <v>60636.624287439852</v>
      </c>
      <c r="M2">
        <v>65732.244120210104</v>
      </c>
      <c r="N2">
        <v>74325.630269575617</v>
      </c>
      <c r="O2">
        <v>73750.785963682691</v>
      </c>
      <c r="P2">
        <v>78454.255114877218</v>
      </c>
      <c r="Q2">
        <v>80085.648248045691</v>
      </c>
      <c r="R2">
        <v>80273.685254345633</v>
      </c>
      <c r="S2">
        <v>81850.924990904197</v>
      </c>
    </row>
    <row r="3" spans="1:19" x14ac:dyDescent="0.25">
      <c r="A3" t="s">
        <v>5</v>
      </c>
      <c r="B3" t="s">
        <v>18</v>
      </c>
      <c r="C3">
        <v>47271.829192427234</v>
      </c>
      <c r="D3">
        <v>49454.052904294396</v>
      </c>
      <c r="E3">
        <v>53945.088014056957</v>
      </c>
      <c r="F3">
        <v>58082.065166024753</v>
      </c>
      <c r="G3">
        <v>58830.51697987919</v>
      </c>
      <c r="H3">
        <v>59744.386920221004</v>
      </c>
      <c r="I3">
        <v>63854.364211364424</v>
      </c>
      <c r="J3">
        <v>64653.276577064011</v>
      </c>
      <c r="K3">
        <v>68318.186030001802</v>
      </c>
      <c r="L3">
        <v>68946.573550024958</v>
      </c>
      <c r="M3">
        <v>71873.686757777163</v>
      </c>
      <c r="N3">
        <v>77678.045998682181</v>
      </c>
      <c r="O3">
        <v>81083.970474206115</v>
      </c>
      <c r="P3">
        <v>83261.258842357798</v>
      </c>
      <c r="Q3">
        <v>86713.667629018528</v>
      </c>
      <c r="R3">
        <v>88424.587152014836</v>
      </c>
      <c r="S3">
        <v>88066.11653190614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859189F954CA46958FEF971637C06A" ma:contentTypeVersion="4" ma:contentTypeDescription="Crear nuevo documento." ma:contentTypeScope="" ma:versionID="72427c5695ac04ea8aa63f190c50f088">
  <xsd:schema xmlns:xsd="http://www.w3.org/2001/XMLSchema" xmlns:xs="http://www.w3.org/2001/XMLSchema" xmlns:p="http://schemas.microsoft.com/office/2006/metadata/properties" xmlns:ns2="9a54ed40-ab89-41f0-83a2-3fb687fb36d5" xmlns:ns3="6363fa7c-c39c-44d8-8a16-a22b313aa59a" targetNamespace="http://schemas.microsoft.com/office/2006/metadata/properties" ma:root="true" ma:fieldsID="61d3582151df108b6b0f93887cd2b275" ns2:_="" ns3:_="">
    <xsd:import namespace="9a54ed40-ab89-41f0-83a2-3fb687fb36d5"/>
    <xsd:import namespace="6363fa7c-c39c-44d8-8a16-a22b313aa59a"/>
    <xsd:element name="properties">
      <xsd:complexType>
        <xsd:sequence>
          <xsd:element name="documentManagement">
            <xsd:complexType>
              <xsd:all>
                <xsd:element ref="ns2:Tipo_x0020_Documento"/>
                <xsd:element ref="ns3:Frecuencia" minOccurs="0"/>
                <xsd:element ref="ns3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4ed40-ab89-41f0-83a2-3fb687fb36d5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ma:displayName="Tipo Documento" ma:default="Energía y GEI" ma:format="Dropdown" ma:internalName="Tipo_x0020_Documento">
      <xsd:simpleType>
        <xsd:restriction base="dms:Choice">
          <xsd:enumeration value="Energía y GEI"/>
          <xsd:enumeration value="Agu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3fa7c-c39c-44d8-8a16-a22b313aa59a" elementFormDefault="qualified">
    <xsd:import namespace="http://schemas.microsoft.com/office/2006/documentManagement/types"/>
    <xsd:import namespace="http://schemas.microsoft.com/office/infopath/2007/PartnerControls"/>
    <xsd:element name="Frecuencia" ma:index="9" nillable="true" ma:displayName="Frecuencia" ma:internalName="Frecuencia">
      <xsd:simpleType>
        <xsd:restriction base="dms:Text">
          <xsd:maxLength value="255"/>
        </xsd:restriction>
      </xsd:simpleType>
    </xsd:element>
    <xsd:element name="Orden" ma:index="10" nillable="true" ma:displayName="Orden" ma:decimals="0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cuencia xmlns="6363fa7c-c39c-44d8-8a16-a22b313aa59a">2016</Frecuencia>
    <Orden xmlns="6363fa7c-c39c-44d8-8a16-a22b313aa59a" xsi:nil="true"/>
    <Tipo_x0020_Documento xmlns="9a54ed40-ab89-41f0-83a2-3fb687fb36d5">Energía y GEI</Tipo_x0020_Documento>
  </documentManagement>
</p:properties>
</file>

<file path=customXml/itemProps1.xml><?xml version="1.0" encoding="utf-8"?>
<ds:datastoreItem xmlns:ds="http://schemas.openxmlformats.org/officeDocument/2006/customXml" ds:itemID="{8E360D3C-15FB-43AE-B4A3-B8EE90366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4ed40-ab89-41f0-83a2-3fb687fb36d5"/>
    <ds:schemaRef ds:uri="6363fa7c-c39c-44d8-8a16-a22b313aa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2CD68-9002-4C83-9C9A-D1D71ABA77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25569-32E7-44F9-A95C-A0192D22B0E2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9a54ed40-ab89-41f0-83a2-3fb687fb36d5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363fa7c-c39c-44d8-8a16-a22b313aa5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Glosario</vt:lpstr>
      <vt:lpstr>1. Cons. Energía Min. País</vt:lpstr>
      <vt:lpstr>2. Cons. Energía Procesos</vt:lpstr>
      <vt:lpstr>3. Cons. Electrico Min.SING-SIC</vt:lpstr>
      <vt:lpstr>1. Cons.EnergíaMin.País-T1.1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Consumo de Energía de la Minería del Cobre al año 2015</dc:title>
  <dc:creator>cmontes</dc:creator>
  <cp:lastModifiedBy>ccifuent</cp:lastModifiedBy>
  <cp:lastPrinted>2014-04-07T16:38:59Z</cp:lastPrinted>
  <dcterms:created xsi:type="dcterms:W3CDTF">2014-03-21T18:02:40Z</dcterms:created>
  <dcterms:modified xsi:type="dcterms:W3CDTF">2018-08-29T12:18:54Z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0x010100AF859189F954CA46958FEF971637C06A</vt:lpwstr>
  </property>
  <property fmtid="{D5CDD505-2E9C-101B-9397-08002B2CF9AE}" pid="3" name="{A44787D4-0540-4523-9961-78E4036D8C6D}">
    <vt:lpwstr>{0193792D-67DE-46C7-BE87-21F3020ECBC9}</vt:lpwstr>
  </property>
</Properties>
</file>