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30" windowWidth="15480" windowHeight="9600"/>
  </bookViews>
  <sheets>
    <sheet name="Hoja1" sheetId="1" r:id="rId1"/>
    <sheet name="Hoja2" sheetId="2" r:id="rId2"/>
    <sheet name="Hoja3" sheetId="3" r:id="rId3"/>
  </sheets>
  <definedNames>
    <definedName name="_xlnm.Print_Area" localSheetId="0">Hoja1!$A$5:$N$67</definedName>
  </definedNames>
  <calcPr calcId="145621" concurrentCalc="0"/>
</workbook>
</file>

<file path=xl/calcChain.xml><?xml version="1.0" encoding="utf-8"?>
<calcChain xmlns="http://schemas.openxmlformats.org/spreadsheetml/2006/main">
  <c r="B67" i="1" l="1"/>
  <c r="K31" i="1"/>
  <c r="K50" i="1"/>
  <c r="K63" i="1"/>
  <c r="J31" i="1"/>
  <c r="J61" i="1"/>
  <c r="J50" i="1"/>
  <c r="J63" i="1"/>
  <c r="H31" i="1"/>
  <c r="H50" i="1"/>
  <c r="H61" i="1"/>
  <c r="H63" i="1"/>
  <c r="J17" i="2"/>
  <c r="H17" i="2"/>
</calcChain>
</file>

<file path=xl/sharedStrings.xml><?xml version="1.0" encoding="utf-8"?>
<sst xmlns="http://schemas.openxmlformats.org/spreadsheetml/2006/main" count="356" uniqueCount="190">
  <si>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</si>
  <si>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</si>
  <si>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</si>
  <si>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</si>
  <si>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</si>
  <si>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</si>
  <si>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</si>
  <si>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</si>
  <si>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</si>
  <si>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</si>
  <si>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</si>
  <si>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</si>
  <si>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</si>
  <si>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</si>
  <si>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</si>
  <si>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I.  M u n i c i p a l i d a d   d e   L a   R e i n a   /   D i r e c c i ó n   d e   O b r a s   /   D e p a r t a m e n t o   d e   E d i f i c a c i ó n</t>
  </si>
  <si>
    <t>NINGUNA</t>
  </si>
  <si>
    <t>VIVIENDA</t>
  </si>
  <si>
    <t>S/REV.</t>
  </si>
  <si>
    <t>C. ESPINOSA</t>
  </si>
  <si>
    <t>ALTURA MÁXIMA</t>
  </si>
  <si>
    <t>LGUC., OGUC., Y PRC</t>
  </si>
  <si>
    <t>SUPERFICIE DEL TERRENO</t>
  </si>
  <si>
    <t>SUPERFIECIE DEL TERRENO</t>
  </si>
  <si>
    <t>MODIFICACION</t>
  </si>
  <si>
    <t>A. MONARDES</t>
  </si>
  <si>
    <t>COMERCIO</t>
  </si>
  <si>
    <t>A. ESPEJO</t>
  </si>
  <si>
    <t>AMPLIACION MENOR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</si>
  <si>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</si>
  <si>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</si>
  <si>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</si>
  <si>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</si>
  <si>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</si>
  <si>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</si>
  <si>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</si>
  <si>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</si>
  <si>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</si>
  <si>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</si>
  <si>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</si>
  <si>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</si>
  <si>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</si>
  <si>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</si>
  <si>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</si>
  <si>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</si>
  <si>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</si>
  <si>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</si>
  <si>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</si>
  <si>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</si>
  <si>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</si>
  <si>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</si>
  <si>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</si>
  <si>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</si>
  <si>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</si>
  <si>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LGUC.,OGUC., Y PRC </t>
  </si>
  <si>
    <t>OBRA NUEVA</t>
  </si>
  <si>
    <t>LGUC., OGUC Y PRC</t>
  </si>
  <si>
    <t>ALTERACION</t>
  </si>
  <si>
    <t>LGUC,. OGUC ., Y PRC</t>
  </si>
  <si>
    <t>EDIFICIO</t>
  </si>
  <si>
    <t>LGUC., OGUC Y PRC Y LEY 19537 COPR. IMNOB.</t>
  </si>
  <si>
    <t>N. JOFRE</t>
  </si>
  <si>
    <t>30.08.2021</t>
  </si>
  <si>
    <r>
      <t>R E S  O L U C I O N E S</t>
    </r>
    <r>
      <rPr>
        <sz val="22"/>
        <color rgb="FF000000"/>
        <rFont val="Arial"/>
        <family val="2"/>
      </rPr>
      <t xml:space="preserve"> </t>
    </r>
  </si>
  <si>
    <t>CARLOS LINEROS ECHEVERRIA</t>
  </si>
  <si>
    <t>ARQUITECTO</t>
  </si>
  <si>
    <t>DIRECTOR DE OBRAS</t>
  </si>
  <si>
    <t>CLE/MGA/AEA/mpa.</t>
  </si>
  <si>
    <t>LA REINA</t>
  </si>
  <si>
    <t>SILVANA ALVAREZ GONZALEZ</t>
  </si>
  <si>
    <t>EXENTO</t>
  </si>
  <si>
    <t>CRISTIAN URRA CALDERON / DENISSE CANCINO LOBOS</t>
  </si>
  <si>
    <t>SIMON GONZALEZ 7901-T</t>
  </si>
  <si>
    <t>MARIO MAGAÑA VARGAS</t>
  </si>
  <si>
    <t>08.09.2021</t>
  </si>
  <si>
    <t>PATIO SELF STORAGE SPA</t>
  </si>
  <si>
    <t>JORGE ALESSANDRI 364</t>
  </si>
  <si>
    <t>FRANCISCO VARAS PALMA</t>
  </si>
  <si>
    <t>FRANCISCO BARANDA</t>
  </si>
  <si>
    <t>FERMINA MONTOYA SANCHEZ</t>
  </si>
  <si>
    <t>QUILLAGUA 183</t>
  </si>
  <si>
    <t>9M</t>
  </si>
  <si>
    <t>10.09.2021</t>
  </si>
  <si>
    <t>CORPORACION INGLESIA ADVENTISTA DEL SEPTIMO DIA</t>
  </si>
  <si>
    <t>AV. ALCALDE FERNANDO CASTILLO VELASCO 9770</t>
  </si>
  <si>
    <t>ALEX ALCAINO FUENZALIDA</t>
  </si>
  <si>
    <t>COLEGIO</t>
  </si>
  <si>
    <t>9 Y 14M</t>
  </si>
  <si>
    <t>13.09.2021</t>
  </si>
  <si>
    <t>MIRTA SEPULVEDA</t>
  </si>
  <si>
    <t>PARINACOTA 656</t>
  </si>
  <si>
    <t>RENE FERNANDO MIRALLES GUTHMANN</t>
  </si>
  <si>
    <t>SIMON BOLIVAR 8861</t>
  </si>
  <si>
    <t>JUAN ALVARADO FOERSTER</t>
  </si>
  <si>
    <t>LGUC., OGUC Y PRC LEY 19537 COP. INMOB.</t>
  </si>
  <si>
    <t>15.09.2021</t>
  </si>
  <si>
    <t>ROGELIO HERNANDEZ GONZALEZ</t>
  </si>
  <si>
    <t>CHAPIQUIÑA 613</t>
  </si>
  <si>
    <t>INMOBILIARIA E INVERSIONES SENIOR ASSIT CHILE S.A.</t>
  </si>
  <si>
    <t>JOSE DE FRUTOS DIAZ DEL RIO</t>
  </si>
  <si>
    <t>OSCAR FUENZALIDA</t>
  </si>
  <si>
    <t>ALDO BONOMETTI ARANCIBIA</t>
  </si>
  <si>
    <t>PASAJE PRIVADO JULIA BERSTEIN 814-H2</t>
  </si>
  <si>
    <t>PATRICIA JIMNEZ VIDAL</t>
  </si>
  <si>
    <t>ART. 124 DE LA LGUC.</t>
  </si>
  <si>
    <t>16.09.2021</t>
  </si>
  <si>
    <t>MARIA REGINA BIZAMA ALTAMIRANO</t>
  </si>
  <si>
    <t>PARINACOTA 350</t>
  </si>
  <si>
    <t>ESTADISTICAS DE PERMISOS, RESOLUCIONES Y OTROS  MES DE SEPTIEMBRE  2021</t>
  </si>
  <si>
    <t>07.09.2021</t>
  </si>
  <si>
    <t>MARCELO AEDO AGUILERA</t>
  </si>
  <si>
    <t>AV. SIMON BOLIVAR 7349 L-2</t>
  </si>
  <si>
    <t>FRANCISCO VERGARA CASTRO</t>
  </si>
  <si>
    <t>08.09,.2021</t>
  </si>
  <si>
    <t>STEDANNIE MASSMANN WYNEKEN</t>
  </si>
  <si>
    <t>GONZALEZ MALBRAN 4470</t>
  </si>
  <si>
    <t>HERNAN PRICE GONZALEZ</t>
  </si>
  <si>
    <t>09.09.2021</t>
  </si>
  <si>
    <t>JOSE CARACUEL MADRID / GLADYS LAGOS KRAMM</t>
  </si>
  <si>
    <t>PASAJE PRIVADO SIMON BOLIVAR 7250-A</t>
  </si>
  <si>
    <t>FELIPE VICUÑA MELO</t>
  </si>
  <si>
    <t>SERGIO BURQUEZ CORNEJO</t>
  </si>
  <si>
    <t>GENERAL BELGRADO 6308</t>
  </si>
  <si>
    <t>RODOLFO SYMMES SAMSO</t>
  </si>
  <si>
    <t>MARLENE MORALES BASCUÑAN</t>
  </si>
  <si>
    <t>MONSEÑOR EDWARDS 1638 L-2</t>
  </si>
  <si>
    <t>DANNY GUZMAN PEREZ</t>
  </si>
  <si>
    <t>MARIA FRAGAPENE BARTHOLIN</t>
  </si>
  <si>
    <t>RUBEN DARIO NORTE 93</t>
  </si>
  <si>
    <t>CLAUDIA SEGUEL RAMIREZ</t>
  </si>
  <si>
    <t>OFICINA</t>
  </si>
  <si>
    <t>METLIFE CHILE SEGUROS DE VIDA S.A.</t>
  </si>
  <si>
    <t>PRINCIPE DE GALES 9140</t>
  </si>
  <si>
    <t>CONSTRUCTORA E INMOBILIARIA QDOS SPA</t>
  </si>
  <si>
    <t>AV. EGAÑA 252 L-2</t>
  </si>
  <si>
    <t>MARCELA VILLARROEL</t>
  </si>
  <si>
    <t>CRISTIAN AGUILERA HIDALGO</t>
  </si>
  <si>
    <t>VICENTE PEREZ ROSALES 1028-O</t>
  </si>
  <si>
    <t>FRANCISCO DE LA MAZA ARRIAGADA</t>
  </si>
  <si>
    <t>45.08</t>
  </si>
  <si>
    <t>2516-A</t>
  </si>
  <si>
    <t>LR2552</t>
  </si>
  <si>
    <t>27.09.2021</t>
  </si>
  <si>
    <t>JAIME LEONARDO SOLAR ECHEVERRIA</t>
  </si>
  <si>
    <t>JUAN FRANCISCO LILLO YAKSIC</t>
  </si>
  <si>
    <t>SUBDIVISION</t>
  </si>
  <si>
    <t>24.09.2021</t>
  </si>
  <si>
    <t>SANTA RITA 528</t>
  </si>
  <si>
    <t>RICARDO CARVAJAL GONZALEZ</t>
  </si>
  <si>
    <t>LIDIA ALISTE ESTRADA</t>
  </si>
  <si>
    <t>VIOLETA PARRA 324</t>
  </si>
  <si>
    <t>TAMARA OLIVERA ALARCON</t>
  </si>
  <si>
    <t>29.09.2021</t>
  </si>
  <si>
    <t>FRANCISCO HUBERMAN DAVID</t>
  </si>
  <si>
    <t>LGUC, OGUC, LLEY DE COPROP. 19537 Y ART. 1.4.8 DE LA OGUC</t>
  </si>
  <si>
    <t>30.09.2021</t>
  </si>
  <si>
    <t>PATRICIA URRUTIA YAÑEZ</t>
  </si>
  <si>
    <t>AV. ALCALDE FERNANDO CASTILLO VELASCO 10449</t>
  </si>
  <si>
    <t>IGNACIO GARCIA PARTARRIU</t>
  </si>
  <si>
    <t>LGUC. OGUC, DFL N° 2 DE 1959 Y PRC</t>
  </si>
  <si>
    <t>PATIO LA REINA S.A.</t>
  </si>
  <si>
    <t>AV. ALCALDE FERNANDO CASTILLO VELASCO 8751 L- 12 Y 13</t>
  </si>
  <si>
    <t>ANDRES COVARRUBIAS VICUÑA</t>
  </si>
  <si>
    <t>CARMEN PAZ RIQUELME BADILLA</t>
  </si>
  <si>
    <t>CAQUENA 600</t>
  </si>
  <si>
    <t>TOTAL</t>
  </si>
  <si>
    <t>MODIFICACION DE PROYECTO AMPLIACION MAYOR</t>
  </si>
  <si>
    <t>9,54 M</t>
  </si>
  <si>
    <t>5,67 M</t>
  </si>
  <si>
    <t>4,96M</t>
  </si>
  <si>
    <t>CLAUDIA REVECO RAMIREZ</t>
  </si>
  <si>
    <t>MODIFICACION DE PROYECTO OBRA NUEVA</t>
  </si>
  <si>
    <t>MODIFICACION DE PROYECTO ALTERACION</t>
  </si>
  <si>
    <t>3,6 M</t>
  </si>
  <si>
    <t>MARCELO VIGORENA DE ROSAS</t>
  </si>
  <si>
    <t>6,82M</t>
  </si>
  <si>
    <t>7,21 M</t>
  </si>
  <si>
    <t>LAS PERDICES 2159 Y DOMINGO CALDERON 8952</t>
  </si>
  <si>
    <t>HOGAR DE ANCIANOS Y CLUB SOCIAL</t>
  </si>
  <si>
    <t>7,8 M</t>
  </si>
  <si>
    <t>7,55 M</t>
  </si>
  <si>
    <t>5,83 M</t>
  </si>
  <si>
    <t>ALVARO CASANOVA 1068-K</t>
  </si>
  <si>
    <t>PATRICIA SCHAIN SUETTA</t>
  </si>
  <si>
    <t>7,76 M</t>
  </si>
  <si>
    <t>4,4M</t>
  </si>
  <si>
    <t>LGUC.,OGUC., PRC Y LEY 19537 COPROP INMOB.</t>
  </si>
  <si>
    <t xml:space="preserve">PATRICIO VALIENTE VALENZUELA </t>
  </si>
  <si>
    <t>JOANNA ZAMORA SEPULVEDA</t>
  </si>
  <si>
    <t>MARIA MONVEL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</si>
</sst>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#,##0.0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2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12" xfId="0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6" fillId="0" borderId="0" xfId="0" applyFont="1" applyBorder="1"/>
    <xf numFmtId="14" fontId="1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vertical="center"/>
    </xf>
    <xf numFmtId="3" fontId="1" fillId="0" borderId="1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3" borderId="0" xfId="0" applyFont="1" applyFill="1" applyBorder="1"/>
    <xf numFmtId="0" fontId="7" fillId="3" borderId="0" xfId="0" applyFont="1" applyFill="1" applyBorder="1" applyAlignment="1">
      <alignment horizontal="center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4" fontId="11" fillId="3" borderId="0" xfId="0" applyNumberFormat="1" applyFont="1" applyFill="1" applyBorder="1" applyAlignment="1">
      <alignment horizontal="right"/>
    </xf>
    <xf numFmtId="0" fontId="0" fillId="0" borderId="0" xfId="0"/>
    <xf numFmtId="0" fontId="13" fillId="0" borderId="0" xfId="0" applyFont="1"/>
    <xf numFmtId="49" fontId="1" fillId="0" borderId="12" xfId="0" applyNumberFormat="1" applyFont="1" applyBorder="1" applyAlignment="1">
      <alignment horizontal="center" vertical="center" wrapText="1"/>
    </xf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center"/>
    </xf>
    <xf numFmtId="42" fontId="11" fillId="2" borderId="12" xfId="1" applyFont="1" applyFill="1" applyBorder="1" applyAlignment="1">
      <alignment horizontal="right"/>
    </xf>
    <xf numFmtId="0" fontId="3" fillId="2" borderId="12" xfId="0" applyFont="1" applyFill="1" applyBorder="1"/>
    <xf numFmtId="4" fontId="11" fillId="2" borderId="12" xfId="0" applyNumberFormat="1" applyFont="1" applyFill="1" applyBorder="1" applyAlignment="1">
      <alignment horizontal="right"/>
    </xf>
    <xf numFmtId="42" fontId="11" fillId="3" borderId="0" xfId="1" applyFont="1" applyFill="1" applyBorder="1" applyAlignment="1">
      <alignment horizontal="right"/>
    </xf>
    <xf numFmtId="0" fontId="16" fillId="5" borderId="15" xfId="0" applyFont="1" applyFill="1" applyBorder="1"/>
    <xf numFmtId="0" fontId="3" fillId="5" borderId="16" xfId="0" applyFont="1" applyFill="1" applyBorder="1"/>
    <xf numFmtId="0" fontId="7" fillId="5" borderId="16" xfId="0" applyFont="1" applyFill="1" applyBorder="1" applyAlignment="1">
      <alignment horizontal="center"/>
    </xf>
    <xf numFmtId="3" fontId="4" fillId="5" borderId="16" xfId="0" applyNumberFormat="1" applyFont="1" applyFill="1" applyBorder="1" applyAlignment="1">
      <alignment horizontal="right"/>
    </xf>
    <xf numFmtId="4" fontId="4" fillId="5" borderId="16" xfId="0" applyNumberFormat="1" applyFont="1" applyFill="1" applyBorder="1" applyAlignment="1">
      <alignment horizontal="right"/>
    </xf>
    <xf numFmtId="0" fontId="3" fillId="5" borderId="17" xfId="0" applyFont="1" applyFill="1" applyBorder="1"/>
    <xf numFmtId="0" fontId="17" fillId="0" borderId="0" xfId="0" applyFont="1"/>
    <xf numFmtId="0" fontId="18" fillId="0" borderId="0" xfId="0" applyFont="1"/>
    <xf numFmtId="0" fontId="19" fillId="2" borderId="18" xfId="0" applyFont="1" applyFill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3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 wrapText="1"/>
    </xf>
    <xf numFmtId="165" fontId="2" fillId="0" borderId="2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42" fontId="1" fillId="0" borderId="0" xfId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2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165" fontId="11" fillId="2" borderId="19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vertical="top" wrapText="1"/>
    </xf>
    <xf numFmtId="0" fontId="15" fillId="3" borderId="31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42" fontId="11" fillId="2" borderId="35" xfId="0" applyNumberFormat="1" applyFont="1" applyFill="1" applyBorder="1" applyAlignment="1">
      <alignment horizontal="center"/>
    </xf>
    <xf numFmtId="166" fontId="1" fillId="0" borderId="12" xfId="0" applyNumberFormat="1" applyFont="1" applyBorder="1" applyAlignment="1">
      <alignment horizontal="right" vertical="center"/>
    </xf>
    <xf numFmtId="0" fontId="23" fillId="0" borderId="0" xfId="0" applyFont="1"/>
    <xf numFmtId="0" fontId="0" fillId="0" borderId="0" xfId="0"/>
    <xf numFmtId="2" fontId="6" fillId="0" borderId="12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right" vertical="center"/>
    </xf>
    <xf numFmtId="167" fontId="6" fillId="0" borderId="12" xfId="0" applyNumberFormat="1" applyFont="1" applyBorder="1" applyAlignment="1">
      <alignment horizontal="center"/>
    </xf>
    <xf numFmtId="0" fontId="24" fillId="6" borderId="36" xfId="0" applyFont="1" applyFill="1" applyBorder="1" applyAlignment="1">
      <alignment vertical="center"/>
    </xf>
    <xf numFmtId="0" fontId="16" fillId="6" borderId="37" xfId="0" applyFont="1" applyFill="1" applyBorder="1" applyAlignment="1">
      <alignment wrapText="1"/>
    </xf>
    <xf numFmtId="0" fontId="0" fillId="6" borderId="37" xfId="0" applyFill="1" applyBorder="1" applyAlignment="1">
      <alignment wrapText="1"/>
    </xf>
    <xf numFmtId="0" fontId="0" fillId="6" borderId="38" xfId="0" applyFill="1" applyBorder="1" applyAlignment="1">
      <alignment wrapText="1"/>
    </xf>
    <xf numFmtId="0" fontId="2" fillId="7" borderId="58" xfId="0" applyFont="1" applyFill="1" applyBorder="1" applyAlignment="1">
      <alignment horizontal="center" vertical="center" wrapText="1"/>
    </xf>
    <xf numFmtId="0" fontId="0" fillId="0" borderId="59" xfId="0" applyBorder="1" applyAlignment="1">
      <alignment vertical="center" wrapText="1"/>
    </xf>
    <xf numFmtId="0" fontId="0" fillId="0" borderId="60" xfId="0" applyBorder="1" applyAlignment="1">
      <alignment wrapText="1"/>
    </xf>
    <xf numFmtId="0" fontId="0" fillId="0" borderId="60" xfId="0" applyBorder="1" applyAlignment="1">
      <alignment vertical="center" wrapText="1"/>
    </xf>
    <xf numFmtId="0" fontId="1" fillId="0" borderId="0" xfId="0" quotePrefix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right" vertical="center"/>
    </xf>
    <xf numFmtId="0" fontId="0" fillId="3" borderId="0" xfId="0" applyFill="1" applyBorder="1"/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7" fillId="2" borderId="63" xfId="0" applyFont="1" applyFill="1" applyBorder="1" applyAlignment="1">
      <alignment wrapText="1"/>
    </xf>
    <xf numFmtId="6" fontId="11" fillId="2" borderId="64" xfId="0" applyNumberFormat="1" applyFont="1" applyFill="1" applyBorder="1" applyAlignment="1">
      <alignment horizontal="center" wrapText="1"/>
    </xf>
    <xf numFmtId="4" fontId="0" fillId="3" borderId="0" xfId="0" applyNumberFormat="1" applyFill="1" applyBorder="1" applyAlignment="1">
      <alignment vertical="center" wrapText="1"/>
    </xf>
    <xf numFmtId="0" fontId="0" fillId="2" borderId="65" xfId="0" applyFill="1" applyBorder="1" applyAlignment="1">
      <alignment wrapText="1"/>
    </xf>
    <xf numFmtId="167" fontId="11" fillId="2" borderId="12" xfId="0" applyNumberFormat="1" applyFont="1" applyFill="1" applyBorder="1" applyAlignment="1">
      <alignment horizontal="right" wrapText="1"/>
    </xf>
    <xf numFmtId="0" fontId="0" fillId="0" borderId="6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4" fontId="26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49" fontId="1" fillId="0" borderId="12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center"/>
    </xf>
    <xf numFmtId="0" fontId="3" fillId="7" borderId="68" xfId="0" applyFont="1" applyFill="1" applyBorder="1" applyAlignment="1">
      <alignment horizontal="center" vertical="center" wrapText="1"/>
    </xf>
    <xf numFmtId="6" fontId="21" fillId="2" borderId="12" xfId="0" applyNumberFormat="1" applyFont="1" applyFill="1" applyBorder="1"/>
    <xf numFmtId="0" fontId="0" fillId="2" borderId="12" xfId="0" applyFill="1" applyBorder="1"/>
    <xf numFmtId="0" fontId="7" fillId="2" borderId="12" xfId="0" applyFont="1" applyFill="1" applyBorder="1"/>
    <xf numFmtId="4" fontId="21" fillId="2" borderId="12" xfId="0" applyNumberFormat="1" applyFont="1" applyFill="1" applyBorder="1"/>
    <xf numFmtId="2" fontId="2" fillId="0" borderId="1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 applyAlignment="1"/>
    <xf numFmtId="0" fontId="10" fillId="2" borderId="6" xfId="0" applyFont="1" applyFill="1" applyBorder="1" applyAlignment="1"/>
    <xf numFmtId="0" fontId="10" fillId="2" borderId="9" xfId="0" applyFont="1" applyFill="1" applyBorder="1" applyAlignment="1"/>
    <xf numFmtId="0" fontId="10" fillId="2" borderId="10" xfId="0" applyFont="1" applyFill="1" applyBorder="1" applyAlignment="1"/>
    <xf numFmtId="0" fontId="10" fillId="2" borderId="20" xfId="0" applyFont="1" applyFill="1" applyBorder="1" applyAlignment="1"/>
    <xf numFmtId="0" fontId="10" fillId="2" borderId="22" xfId="0" applyFont="1" applyFill="1" applyBorder="1" applyAlignment="1"/>
    <xf numFmtId="0" fontId="10" fillId="2" borderId="69" xfId="0" applyFont="1" applyFill="1" applyBorder="1" applyAlignment="1"/>
    <xf numFmtId="0" fontId="10" fillId="2" borderId="70" xfId="0" applyFont="1" applyFill="1" applyBorder="1" applyAlignment="1"/>
    <xf numFmtId="0" fontId="10" fillId="2" borderId="31" xfId="0" applyFont="1" applyFill="1" applyBorder="1" applyAlignment="1"/>
    <xf numFmtId="0" fontId="10" fillId="2" borderId="71" xfId="0" applyFont="1" applyFill="1" applyBorder="1" applyAlignment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7" borderId="44" xfId="0" applyFont="1" applyFill="1" applyBorder="1" applyAlignment="1">
      <alignment horizontal="center" vertical="center" wrapText="1"/>
    </xf>
    <xf numFmtId="0" fontId="15" fillId="7" borderId="49" xfId="0" applyFont="1" applyFill="1" applyBorder="1" applyAlignment="1">
      <alignment horizontal="center" vertical="center" wrapText="1"/>
    </xf>
    <xf numFmtId="0" fontId="15" fillId="7" borderId="56" xfId="0" applyFont="1" applyFill="1" applyBorder="1" applyAlignment="1">
      <alignment horizontal="center" vertical="center" wrapText="1"/>
    </xf>
    <xf numFmtId="0" fontId="0" fillId="7" borderId="50" xfId="0" applyFill="1" applyBorder="1" applyAlignment="1">
      <alignment vertical="top" wrapText="1"/>
    </xf>
    <xf numFmtId="0" fontId="0" fillId="7" borderId="51" xfId="0" applyFill="1" applyBorder="1" applyAlignment="1">
      <alignment vertical="top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53" xfId="0" applyFont="1" applyFill="1" applyBorder="1" applyAlignment="1">
      <alignment horizontal="center" vertical="center" wrapText="1"/>
    </xf>
    <xf numFmtId="0" fontId="15" fillId="7" borderId="41" xfId="0" applyFont="1" applyFill="1" applyBorder="1" applyAlignment="1">
      <alignment horizontal="center" vertical="center" wrapText="1"/>
    </xf>
    <xf numFmtId="0" fontId="15" fillId="7" borderId="54" xfId="0" applyFont="1" applyFill="1" applyBorder="1" applyAlignment="1">
      <alignment horizontal="center" vertical="center" wrapText="1"/>
    </xf>
    <xf numFmtId="0" fontId="15" fillId="7" borderId="42" xfId="0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15" fillId="7" borderId="55" xfId="0" applyFont="1" applyFill="1" applyBorder="1" applyAlignment="1">
      <alignment horizontal="center" vertical="center" wrapText="1"/>
    </xf>
    <xf numFmtId="0" fontId="15" fillId="7" borderId="43" xfId="0" applyFont="1" applyFill="1" applyBorder="1" applyAlignment="1">
      <alignment horizontal="center" vertical="center" wrapText="1"/>
    </xf>
    <xf numFmtId="0" fontId="15" fillId="7" borderId="57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15" fillId="7" borderId="40" xfId="0" applyFont="1" applyFill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0" fontId="2" fillId="7" borderId="67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vertical="center" wrapText="1"/>
    </xf>
    <xf numFmtId="0" fontId="2" fillId="7" borderId="67" xfId="0" applyFont="1" applyFill="1" applyBorder="1" applyAlignment="1">
      <alignment vertical="center" wrapText="1"/>
    </xf>
    <xf numFmtId="6" fontId="2" fillId="7" borderId="44" xfId="0" applyNumberFormat="1" applyFont="1" applyFill="1" applyBorder="1" applyAlignment="1">
      <alignment vertical="center" wrapText="1"/>
    </xf>
    <xf numFmtId="6" fontId="2" fillId="7" borderId="67" xfId="0" applyNumberFormat="1" applyFont="1" applyFill="1" applyBorder="1" applyAlignment="1">
      <alignment vertical="center" wrapText="1"/>
    </xf>
    <xf numFmtId="0" fontId="2" fillId="7" borderId="44" xfId="0" applyFont="1" applyFill="1" applyBorder="1" applyAlignment="1">
      <alignment horizontal="right" vertical="center" wrapText="1"/>
    </xf>
    <xf numFmtId="0" fontId="2" fillId="7" borderId="67" xfId="0" applyFont="1" applyFill="1" applyBorder="1" applyAlignment="1">
      <alignment horizontal="right" vertical="center" wrapText="1"/>
    </xf>
    <xf numFmtId="0" fontId="21" fillId="2" borderId="15" xfId="0" applyFont="1" applyFill="1" applyBorder="1" applyAlignment="1">
      <alignment horizontal="center"/>
    </xf>
    <xf numFmtId="0" fontId="21" fillId="2" borderId="17" xfId="0" applyFont="1" applyFill="1" applyBorder="1" applyAlignment="1">
      <alignment horizontal="center"/>
    </xf>
    <xf numFmtId="42" fontId="5" fillId="0" borderId="12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4" fontId="20" fillId="0" borderId="23" xfId="0" applyNumberFormat="1" applyFont="1" applyBorder="1" applyAlignment="1">
      <alignment horizontal="center" vertical="center" wrapText="1"/>
    </xf>
    <xf numFmtId="4" fontId="20" fillId="0" borderId="3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2" fontId="5" fillId="0" borderId="23" xfId="0" applyNumberFormat="1" applyFont="1" applyFill="1" applyBorder="1" applyAlignment="1">
      <alignment horizontal="left" vertical="center" wrapText="1"/>
    </xf>
    <xf numFmtId="42" fontId="5" fillId="0" borderId="32" xfId="0" applyNumberFormat="1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3" borderId="20" xfId="0" applyFont="1" applyFill="1" applyBorder="1" applyAlignment="1">
      <alignment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482601</xdr:colOff>
      <xdr:row>6</xdr:row>
      <xdr:rowOff>25400</xdr:rowOff>
    </xdr:from>
    <xdr:to>
      <xdr:col>2</xdr:col>
      <xdr:colOff>1537607</xdr:colOff>
      <xdr:row>10</xdr:row>
      <xdr:rowOff>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1" y="368300"/>
          <a:ext cx="2693306" cy="749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"/>
  <sheetViews>
    <sheetView tabSelected="1" topLeftCell="A23" zoomScale="50" zoomScaleNormal="50" zoomScaleSheetLayoutView="100" zoomScalePageLayoutView="50" workbookViewId="0">
      <selection activeCell="Q34" sqref="Q34"/>
    </sheetView>
  </sheetViews>
  <sheetFormatPr baseColWidth="10" defaultRowHeight="15" x14ac:dyDescent="0.25"/>
  <cols>
    <col min="1" max="1" width="11" customWidth="1"/>
    <col min="2" max="2" width="14.5703125" customWidth="1"/>
    <col min="3" max="3" width="44.42578125" customWidth="1"/>
    <col min="4" max="4" width="45.42578125" customWidth="1"/>
    <col min="5" max="5" width="43.7109375" customWidth="1"/>
    <col min="6" max="6" width="30.28515625" customWidth="1"/>
    <col min="7" max="7" width="23" customWidth="1"/>
    <col min="8" max="8" width="23.7109375" customWidth="1"/>
    <col min="9" max="9" width="37.28515625" customWidth="1"/>
    <col min="10" max="10" width="18.42578125" customWidth="1"/>
    <col min="11" max="11" width="20.7109375" customWidth="1"/>
    <col min="12" max="12" width="29.85546875" customWidth="1"/>
    <col min="13" max="13" width="20" customWidth="1"/>
  </cols>
  <sheetData>
    <row r="1" spans="1:14" ht="3" hidden="1" customHeight="1" thickBot="1" x14ac:dyDescent="0.3"/>
    <row r="2" spans="1:14" ht="15.75" hidden="1" thickBot="1" x14ac:dyDescent="0.3"/>
    <row r="3" spans="1:14" ht="15.75" hidden="1" thickBot="1" x14ac:dyDescent="0.3"/>
    <row r="4" spans="1:14" ht="15.75" hidden="1" thickBot="1" x14ac:dyDescent="0.3"/>
    <row r="5" spans="1:14" ht="10.5" customHeight="1" x14ac:dyDescent="0.25">
      <c r="A5" s="129" t="s">
        <v>15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6"/>
    </row>
    <row r="6" spans="1:14" ht="6" customHeight="1" thickBot="1" x14ac:dyDescent="0.3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7"/>
    </row>
    <row r="7" spans="1:14" x14ac:dyDescent="0.25">
      <c r="A7" s="143" t="s">
        <v>108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8"/>
    </row>
    <row r="8" spans="1:14" x14ac:dyDescent="0.25">
      <c r="A8" s="145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8"/>
    </row>
    <row r="9" spans="1:14" x14ac:dyDescent="0.25">
      <c r="A9" s="145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8"/>
    </row>
    <row r="10" spans="1:14" ht="6" customHeight="1" thickBot="1" x14ac:dyDescent="0.3">
      <c r="A10" s="146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9"/>
    </row>
    <row r="11" spans="1:14" x14ac:dyDescent="0.25">
      <c r="A11" s="133" t="s">
        <v>12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57"/>
    </row>
    <row r="12" spans="1:14" ht="15.75" thickBot="1" x14ac:dyDescent="0.3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58"/>
    </row>
    <row r="13" spans="1:14" x14ac:dyDescent="0.25">
      <c r="A13" s="148" t="s">
        <v>0</v>
      </c>
      <c r="B13" s="148" t="s">
        <v>1</v>
      </c>
      <c r="C13" s="152" t="s">
        <v>2</v>
      </c>
      <c r="D13" s="148" t="s">
        <v>3</v>
      </c>
      <c r="E13" s="148" t="s">
        <v>4</v>
      </c>
      <c r="F13" s="148" t="s">
        <v>5</v>
      </c>
      <c r="G13" s="148" t="s">
        <v>6</v>
      </c>
      <c r="H13" s="148" t="s">
        <v>7</v>
      </c>
      <c r="I13" s="148" t="s">
        <v>8</v>
      </c>
      <c r="J13" s="148" t="s">
        <v>11</v>
      </c>
      <c r="K13" s="154" t="s">
        <v>22</v>
      </c>
      <c r="L13" s="148" t="s">
        <v>9</v>
      </c>
      <c r="M13" s="148" t="s">
        <v>10</v>
      </c>
      <c r="N13" s="162" t="s">
        <v>20</v>
      </c>
    </row>
    <row r="14" spans="1:14" x14ac:dyDescent="0.25">
      <c r="A14" s="148"/>
      <c r="B14" s="148"/>
      <c r="C14" s="152"/>
      <c r="D14" s="148"/>
      <c r="E14" s="148"/>
      <c r="F14" s="149"/>
      <c r="G14" s="149"/>
      <c r="H14" s="149"/>
      <c r="I14" s="149"/>
      <c r="J14" s="149"/>
      <c r="K14" s="148"/>
      <c r="L14" s="149"/>
      <c r="M14" s="149"/>
      <c r="N14" s="163"/>
    </row>
    <row r="15" spans="1:14" ht="9" customHeight="1" thickBot="1" x14ac:dyDescent="0.3">
      <c r="A15" s="151"/>
      <c r="B15" s="151"/>
      <c r="C15" s="153"/>
      <c r="D15" s="151"/>
      <c r="E15" s="151"/>
      <c r="F15" s="150"/>
      <c r="G15" s="150"/>
      <c r="H15" s="150"/>
      <c r="I15" s="150"/>
      <c r="J15" s="150"/>
      <c r="K15" s="151"/>
      <c r="L15" s="150"/>
      <c r="M15" s="150"/>
      <c r="N15" s="164"/>
    </row>
    <row r="16" spans="1:14" s="2" customFormat="1" ht="30" x14ac:dyDescent="0.25">
      <c r="A16" s="23">
        <v>14479</v>
      </c>
      <c r="B16" s="32" t="s">
        <v>62</v>
      </c>
      <c r="C16" s="6" t="s">
        <v>71</v>
      </c>
      <c r="D16" s="6" t="s">
        <v>72</v>
      </c>
      <c r="E16" s="6" t="s">
        <v>73</v>
      </c>
      <c r="F16" s="8" t="s">
        <v>18</v>
      </c>
      <c r="G16" s="10" t="s">
        <v>17</v>
      </c>
      <c r="H16" s="33">
        <v>134902</v>
      </c>
      <c r="I16" s="10" t="s">
        <v>57</v>
      </c>
      <c r="J16" s="12">
        <v>49.36</v>
      </c>
      <c r="K16" s="91">
        <v>8130</v>
      </c>
      <c r="L16" s="4" t="s">
        <v>16</v>
      </c>
      <c r="M16" s="8" t="s">
        <v>19</v>
      </c>
      <c r="N16" s="94" t="s">
        <v>168</v>
      </c>
    </row>
    <row r="17" spans="1:14" s="2" customFormat="1" ht="30" x14ac:dyDescent="0.25">
      <c r="A17" s="23">
        <v>14480</v>
      </c>
      <c r="B17" s="32" t="s">
        <v>74</v>
      </c>
      <c r="C17" s="6" t="s">
        <v>75</v>
      </c>
      <c r="D17" s="6" t="s">
        <v>76</v>
      </c>
      <c r="E17" s="6" t="s">
        <v>77</v>
      </c>
      <c r="F17" s="8" t="s">
        <v>78</v>
      </c>
      <c r="G17" s="10" t="s">
        <v>59</v>
      </c>
      <c r="H17" s="33">
        <v>6666539</v>
      </c>
      <c r="I17" s="10" t="s">
        <v>166</v>
      </c>
      <c r="J17" s="12">
        <v>78.010000000000005</v>
      </c>
      <c r="K17" s="95">
        <v>5500</v>
      </c>
      <c r="L17" s="4" t="s">
        <v>56</v>
      </c>
      <c r="M17" s="8" t="s">
        <v>25</v>
      </c>
      <c r="N17" s="94" t="s">
        <v>167</v>
      </c>
    </row>
    <row r="18" spans="1:14" s="2" customFormat="1" x14ac:dyDescent="0.25">
      <c r="A18" s="23">
        <v>14481</v>
      </c>
      <c r="B18" s="32" t="s">
        <v>74</v>
      </c>
      <c r="C18" s="6" t="s">
        <v>79</v>
      </c>
      <c r="D18" s="6" t="s">
        <v>80</v>
      </c>
      <c r="E18" s="6" t="s">
        <v>69</v>
      </c>
      <c r="F18" s="8" t="s">
        <v>18</v>
      </c>
      <c r="G18" s="10" t="s">
        <v>17</v>
      </c>
      <c r="H18" s="33" t="s">
        <v>70</v>
      </c>
      <c r="I18" s="10" t="s">
        <v>55</v>
      </c>
      <c r="J18" s="12">
        <v>58.27</v>
      </c>
      <c r="K18" s="91">
        <v>135</v>
      </c>
      <c r="L18" s="4" t="s">
        <v>56</v>
      </c>
      <c r="M18" s="8" t="s">
        <v>25</v>
      </c>
      <c r="N18" s="94" t="s">
        <v>169</v>
      </c>
    </row>
    <row r="19" spans="1:14" s="3" customFormat="1" ht="30" x14ac:dyDescent="0.25">
      <c r="A19" s="23">
        <v>14482</v>
      </c>
      <c r="B19" s="119" t="s">
        <v>82</v>
      </c>
      <c r="C19" s="14" t="s">
        <v>83</v>
      </c>
      <c r="D19" s="14" t="s">
        <v>84</v>
      </c>
      <c r="E19" s="14" t="s">
        <v>170</v>
      </c>
      <c r="F19" s="15" t="s">
        <v>85</v>
      </c>
      <c r="G19" s="15" t="s">
        <v>86</v>
      </c>
      <c r="H19" s="34">
        <v>3010</v>
      </c>
      <c r="I19" s="15" t="s">
        <v>172</v>
      </c>
      <c r="J19" s="13">
        <v>0</v>
      </c>
      <c r="K19" s="120">
        <v>9354.4699999999993</v>
      </c>
      <c r="L19" s="121" t="s">
        <v>16</v>
      </c>
      <c r="M19" s="9" t="s">
        <v>19</v>
      </c>
      <c r="N19" s="122" t="s">
        <v>87</v>
      </c>
    </row>
    <row r="20" spans="1:14" s="2" customFormat="1" x14ac:dyDescent="0.25">
      <c r="A20" s="23">
        <v>14483</v>
      </c>
      <c r="B20" s="32" t="s">
        <v>88</v>
      </c>
      <c r="C20" s="6" t="s">
        <v>89</v>
      </c>
      <c r="D20" s="6" t="s">
        <v>90</v>
      </c>
      <c r="E20" s="6" t="s">
        <v>69</v>
      </c>
      <c r="F20" s="10" t="s">
        <v>18</v>
      </c>
      <c r="G20" s="10" t="s">
        <v>17</v>
      </c>
      <c r="H20" s="33" t="s">
        <v>70</v>
      </c>
      <c r="I20" s="10" t="s">
        <v>55</v>
      </c>
      <c r="J20" s="12">
        <v>58.27</v>
      </c>
      <c r="K20" s="12">
        <v>135</v>
      </c>
      <c r="L20" s="4" t="s">
        <v>56</v>
      </c>
      <c r="M20" s="8" t="s">
        <v>25</v>
      </c>
      <c r="N20" s="94" t="s">
        <v>173</v>
      </c>
    </row>
    <row r="21" spans="1:14" s="2" customFormat="1" ht="30" x14ac:dyDescent="0.25">
      <c r="A21" s="23">
        <v>14484</v>
      </c>
      <c r="B21" s="32" t="s">
        <v>88</v>
      </c>
      <c r="C21" s="6" t="s">
        <v>91</v>
      </c>
      <c r="D21" s="6" t="s">
        <v>92</v>
      </c>
      <c r="E21" s="6" t="s">
        <v>93</v>
      </c>
      <c r="F21" s="10" t="s">
        <v>174</v>
      </c>
      <c r="G21" s="10" t="s">
        <v>17</v>
      </c>
      <c r="H21" s="33">
        <v>772089</v>
      </c>
      <c r="I21" s="10" t="s">
        <v>55</v>
      </c>
      <c r="J21" s="12">
        <v>409.48</v>
      </c>
      <c r="K21" s="12">
        <v>1530.1</v>
      </c>
      <c r="L21" s="4" t="s">
        <v>94</v>
      </c>
      <c r="M21" s="8" t="s">
        <v>25</v>
      </c>
      <c r="N21" s="96" t="s">
        <v>175</v>
      </c>
    </row>
    <row r="22" spans="1:14" s="2" customFormat="1" x14ac:dyDescent="0.25">
      <c r="A22" s="23">
        <v>14485</v>
      </c>
      <c r="B22" s="32" t="s">
        <v>95</v>
      </c>
      <c r="C22" s="6" t="s">
        <v>96</v>
      </c>
      <c r="D22" s="6" t="s">
        <v>97</v>
      </c>
      <c r="E22" s="6" t="s">
        <v>69</v>
      </c>
      <c r="F22" s="10" t="s">
        <v>18</v>
      </c>
      <c r="G22" s="10" t="s">
        <v>17</v>
      </c>
      <c r="H22" s="33" t="s">
        <v>70</v>
      </c>
      <c r="I22" s="10" t="s">
        <v>55</v>
      </c>
      <c r="J22" s="12">
        <v>59.53</v>
      </c>
      <c r="K22" s="91">
        <v>135</v>
      </c>
      <c r="L22" s="4" t="s">
        <v>56</v>
      </c>
      <c r="M22" s="8" t="s">
        <v>19</v>
      </c>
      <c r="N22" s="94" t="s">
        <v>176</v>
      </c>
    </row>
    <row r="23" spans="1:14" s="2" customFormat="1" ht="43.5" customHeight="1" x14ac:dyDescent="0.25">
      <c r="A23" s="23">
        <v>14486</v>
      </c>
      <c r="B23" s="32" t="s">
        <v>95</v>
      </c>
      <c r="C23" s="6" t="s">
        <v>98</v>
      </c>
      <c r="D23" s="6" t="s">
        <v>177</v>
      </c>
      <c r="E23" s="6" t="s">
        <v>99</v>
      </c>
      <c r="F23" s="10" t="s">
        <v>100</v>
      </c>
      <c r="G23" s="10" t="s">
        <v>178</v>
      </c>
      <c r="H23" s="33">
        <v>78950</v>
      </c>
      <c r="I23" s="10" t="s">
        <v>171</v>
      </c>
      <c r="J23" s="12">
        <v>0.16</v>
      </c>
      <c r="K23" s="12">
        <v>4653.75</v>
      </c>
      <c r="L23" s="4" t="s">
        <v>56</v>
      </c>
      <c r="M23" s="8" t="s">
        <v>19</v>
      </c>
      <c r="N23" s="94" t="s">
        <v>81</v>
      </c>
    </row>
    <row r="24" spans="1:14" s="2" customFormat="1" ht="30" x14ac:dyDescent="0.25">
      <c r="A24" s="23">
        <v>14487</v>
      </c>
      <c r="B24" s="32" t="s">
        <v>95</v>
      </c>
      <c r="C24" s="6" t="s">
        <v>101</v>
      </c>
      <c r="D24" s="6" t="s">
        <v>102</v>
      </c>
      <c r="E24" s="6" t="s">
        <v>103</v>
      </c>
      <c r="F24" s="10" t="s">
        <v>18</v>
      </c>
      <c r="G24" s="10" t="s">
        <v>17</v>
      </c>
      <c r="H24" s="33">
        <v>667705</v>
      </c>
      <c r="I24" s="10" t="s">
        <v>55</v>
      </c>
      <c r="J24" s="12">
        <v>256.75</v>
      </c>
      <c r="K24" s="12">
        <v>1000</v>
      </c>
      <c r="L24" s="4" t="s">
        <v>104</v>
      </c>
      <c r="M24" s="8" t="s">
        <v>25</v>
      </c>
      <c r="N24" s="94" t="s">
        <v>179</v>
      </c>
    </row>
    <row r="25" spans="1:14" s="2" customFormat="1" x14ac:dyDescent="0.25">
      <c r="A25" s="23">
        <v>14488</v>
      </c>
      <c r="B25" s="32" t="s">
        <v>105</v>
      </c>
      <c r="C25" s="6" t="s">
        <v>106</v>
      </c>
      <c r="D25" s="6" t="s">
        <v>107</v>
      </c>
      <c r="E25" s="6" t="s">
        <v>69</v>
      </c>
      <c r="F25" s="8" t="s">
        <v>18</v>
      </c>
      <c r="G25" s="10" t="s">
        <v>17</v>
      </c>
      <c r="H25" s="33" t="s">
        <v>70</v>
      </c>
      <c r="I25" s="10" t="s">
        <v>55</v>
      </c>
      <c r="J25" s="12">
        <v>59.53</v>
      </c>
      <c r="K25" s="12">
        <v>135</v>
      </c>
      <c r="L25" s="4" t="s">
        <v>56</v>
      </c>
      <c r="M25" s="8" t="s">
        <v>19</v>
      </c>
      <c r="N25" s="94" t="s">
        <v>180</v>
      </c>
    </row>
    <row r="26" spans="1:14" s="2" customFormat="1" ht="30" x14ac:dyDescent="0.25">
      <c r="A26" s="23">
        <v>14489</v>
      </c>
      <c r="B26" s="32" t="s">
        <v>142</v>
      </c>
      <c r="C26" s="6" t="s">
        <v>149</v>
      </c>
      <c r="D26" s="6" t="s">
        <v>150</v>
      </c>
      <c r="E26" s="6" t="s">
        <v>151</v>
      </c>
      <c r="F26" s="8" t="s">
        <v>18</v>
      </c>
      <c r="G26" s="10" t="s">
        <v>17</v>
      </c>
      <c r="H26" s="33">
        <v>97925</v>
      </c>
      <c r="I26" s="10" t="s">
        <v>172</v>
      </c>
      <c r="J26" s="12">
        <v>54</v>
      </c>
      <c r="K26" s="12">
        <v>250</v>
      </c>
      <c r="L26" s="4" t="s">
        <v>56</v>
      </c>
      <c r="M26" s="8" t="s">
        <v>19</v>
      </c>
      <c r="N26" s="94" t="s">
        <v>181</v>
      </c>
    </row>
    <row r="27" spans="1:14" s="2" customFormat="1" ht="30" x14ac:dyDescent="0.25">
      <c r="A27" s="23">
        <v>14490</v>
      </c>
      <c r="B27" s="32" t="s">
        <v>152</v>
      </c>
      <c r="C27" s="6" t="s">
        <v>153</v>
      </c>
      <c r="D27" s="6" t="s">
        <v>182</v>
      </c>
      <c r="E27" s="6" t="s">
        <v>183</v>
      </c>
      <c r="F27" s="8" t="s">
        <v>18</v>
      </c>
      <c r="G27" s="10" t="s">
        <v>17</v>
      </c>
      <c r="H27" s="33">
        <v>324925</v>
      </c>
      <c r="I27" s="10" t="s">
        <v>171</v>
      </c>
      <c r="J27" s="12">
        <v>230.68</v>
      </c>
      <c r="K27" s="12">
        <v>962</v>
      </c>
      <c r="L27" s="4" t="s">
        <v>154</v>
      </c>
      <c r="M27" s="8" t="s">
        <v>61</v>
      </c>
      <c r="N27" s="94" t="s">
        <v>184</v>
      </c>
    </row>
    <row r="28" spans="1:14" s="2" customFormat="1" ht="30" x14ac:dyDescent="0.25">
      <c r="A28" s="23">
        <v>14491</v>
      </c>
      <c r="B28" s="32" t="s">
        <v>155</v>
      </c>
      <c r="C28" s="6" t="s">
        <v>156</v>
      </c>
      <c r="D28" s="6" t="s">
        <v>157</v>
      </c>
      <c r="E28" s="6" t="s">
        <v>158</v>
      </c>
      <c r="F28" s="8" t="s">
        <v>18</v>
      </c>
      <c r="G28" s="10" t="s">
        <v>17</v>
      </c>
      <c r="H28" s="33">
        <v>216349</v>
      </c>
      <c r="I28" s="10" t="s">
        <v>55</v>
      </c>
      <c r="J28" s="12">
        <v>106.28</v>
      </c>
      <c r="K28" s="12">
        <v>414.75</v>
      </c>
      <c r="L28" s="4" t="s">
        <v>159</v>
      </c>
      <c r="M28" s="8" t="s">
        <v>25</v>
      </c>
      <c r="N28" s="94" t="s">
        <v>185</v>
      </c>
    </row>
    <row r="29" spans="1:14" s="2" customFormat="1" x14ac:dyDescent="0.25">
      <c r="A29" s="23">
        <v>14492</v>
      </c>
      <c r="B29" s="32" t="s">
        <v>155</v>
      </c>
      <c r="C29" s="6" t="s">
        <v>163</v>
      </c>
      <c r="D29" s="6" t="s">
        <v>164</v>
      </c>
      <c r="E29" s="6" t="s">
        <v>69</v>
      </c>
      <c r="F29" s="8" t="s">
        <v>18</v>
      </c>
      <c r="G29" s="10" t="s">
        <v>17</v>
      </c>
      <c r="H29" s="33" t="s">
        <v>70</v>
      </c>
      <c r="I29" s="10" t="s">
        <v>55</v>
      </c>
      <c r="J29" s="12">
        <v>58.27</v>
      </c>
      <c r="K29" s="12">
        <v>135</v>
      </c>
      <c r="L29" s="4" t="s">
        <v>56</v>
      </c>
      <c r="M29" s="8" t="s">
        <v>27</v>
      </c>
      <c r="N29" s="94" t="s">
        <v>173</v>
      </c>
    </row>
    <row r="30" spans="1:14" s="2" customFormat="1" x14ac:dyDescent="0.25">
      <c r="A30" s="57"/>
      <c r="B30" s="58"/>
      <c r="C30" s="59"/>
      <c r="D30" s="59"/>
      <c r="E30" s="59"/>
      <c r="F30" s="60"/>
      <c r="G30" s="61"/>
      <c r="H30" s="62"/>
      <c r="I30" s="63"/>
      <c r="J30" s="64"/>
      <c r="K30" s="64"/>
      <c r="L30" s="65"/>
      <c r="M30" s="63"/>
      <c r="N30" s="66"/>
    </row>
    <row r="31" spans="1:14" ht="26.25" x14ac:dyDescent="0.4">
      <c r="A31" s="1"/>
      <c r="B31" s="1"/>
      <c r="C31" s="1"/>
      <c r="D31" s="1"/>
      <c r="E31" s="1"/>
      <c r="F31" s="1"/>
      <c r="G31" s="35" t="s">
        <v>14</v>
      </c>
      <c r="H31" s="36">
        <f>SUM(H16:H24)</f>
        <v>8323195</v>
      </c>
      <c r="I31" s="37"/>
      <c r="J31" s="38">
        <f>SUM(J16:J29)</f>
        <v>1478.5900000000001</v>
      </c>
      <c r="K31" s="38">
        <f>SUM(K16:K29)</f>
        <v>32470.07</v>
      </c>
      <c r="L31" s="1"/>
      <c r="M31" s="1"/>
    </row>
    <row r="32" spans="1:14" s="93" customFormat="1" ht="14.25" customHeight="1" x14ac:dyDescent="0.4">
      <c r="A32" s="24"/>
      <c r="B32" s="24"/>
      <c r="C32" s="24"/>
      <c r="D32" s="24"/>
      <c r="E32" s="24"/>
      <c r="F32" s="24"/>
      <c r="G32" s="26"/>
      <c r="H32" s="39"/>
      <c r="I32" s="25"/>
      <c r="J32" s="29"/>
      <c r="K32" s="29"/>
      <c r="L32" s="24"/>
      <c r="M32" s="24"/>
    </row>
    <row r="33" spans="1:14" x14ac:dyDescent="0.25">
      <c r="A33" s="137" t="s">
        <v>13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9"/>
    </row>
    <row r="34" spans="1:14" x14ac:dyDescent="0.25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2"/>
    </row>
    <row r="35" spans="1:14" x14ac:dyDescent="0.25">
      <c r="A35" s="148" t="s">
        <v>0</v>
      </c>
      <c r="B35" s="155" t="s">
        <v>1</v>
      </c>
      <c r="C35" s="148" t="s">
        <v>2</v>
      </c>
      <c r="D35" s="148" t="s">
        <v>3</v>
      </c>
      <c r="E35" s="148" t="s">
        <v>4</v>
      </c>
      <c r="F35" s="148" t="s">
        <v>5</v>
      </c>
      <c r="G35" s="148" t="s">
        <v>6</v>
      </c>
      <c r="H35" s="148" t="s">
        <v>7</v>
      </c>
      <c r="I35" s="148" t="s">
        <v>8</v>
      </c>
      <c r="J35" s="148" t="s">
        <v>11</v>
      </c>
      <c r="K35" s="148" t="s">
        <v>23</v>
      </c>
      <c r="L35" s="148" t="s">
        <v>9</v>
      </c>
      <c r="M35" s="159" t="s">
        <v>10</v>
      </c>
    </row>
    <row r="36" spans="1:14" x14ac:dyDescent="0.25">
      <c r="A36" s="148"/>
      <c r="B36" s="155"/>
      <c r="C36" s="148"/>
      <c r="D36" s="148"/>
      <c r="E36" s="148"/>
      <c r="F36" s="149"/>
      <c r="G36" s="149"/>
      <c r="H36" s="149"/>
      <c r="I36" s="149"/>
      <c r="J36" s="149"/>
      <c r="K36" s="148"/>
      <c r="L36" s="149"/>
      <c r="M36" s="160"/>
    </row>
    <row r="37" spans="1:14" ht="6" customHeight="1" thickBot="1" x14ac:dyDescent="0.3">
      <c r="A37" s="151"/>
      <c r="B37" s="156"/>
      <c r="C37" s="151"/>
      <c r="D37" s="151"/>
      <c r="E37" s="151"/>
      <c r="F37" s="150"/>
      <c r="G37" s="150"/>
      <c r="H37" s="150"/>
      <c r="I37" s="150"/>
      <c r="J37" s="150"/>
      <c r="K37" s="151"/>
      <c r="L37" s="150"/>
      <c r="M37" s="161"/>
    </row>
    <row r="38" spans="1:14" s="2" customFormat="1" x14ac:dyDescent="0.25">
      <c r="A38" s="5">
        <v>72</v>
      </c>
      <c r="B38" s="21" t="s">
        <v>109</v>
      </c>
      <c r="C38" s="6" t="s">
        <v>110</v>
      </c>
      <c r="D38" s="6" t="s">
        <v>111</v>
      </c>
      <c r="E38" s="6" t="s">
        <v>112</v>
      </c>
      <c r="F38" s="8" t="s">
        <v>18</v>
      </c>
      <c r="G38" s="11" t="s">
        <v>26</v>
      </c>
      <c r="H38" s="33">
        <v>26500</v>
      </c>
      <c r="I38" s="10" t="s">
        <v>24</v>
      </c>
      <c r="J38" s="12">
        <v>0</v>
      </c>
      <c r="K38" s="12">
        <v>134.4</v>
      </c>
      <c r="L38" s="4" t="s">
        <v>21</v>
      </c>
      <c r="M38" s="8" t="s">
        <v>61</v>
      </c>
      <c r="N38"/>
    </row>
    <row r="39" spans="1:14" s="2" customFormat="1" x14ac:dyDescent="0.25">
      <c r="A39" s="5">
        <v>73</v>
      </c>
      <c r="B39" s="21" t="s">
        <v>113</v>
      </c>
      <c r="C39" s="6" t="s">
        <v>114</v>
      </c>
      <c r="D39" s="6" t="s">
        <v>115</v>
      </c>
      <c r="E39" s="6" t="s">
        <v>116</v>
      </c>
      <c r="F39" s="8" t="s">
        <v>18</v>
      </c>
      <c r="G39" s="10" t="s">
        <v>17</v>
      </c>
      <c r="H39" s="33">
        <v>73050</v>
      </c>
      <c r="I39" s="10" t="s">
        <v>28</v>
      </c>
      <c r="J39" s="12">
        <v>18.18</v>
      </c>
      <c r="K39" s="12">
        <v>183.78</v>
      </c>
      <c r="L39" s="4" t="s">
        <v>21</v>
      </c>
      <c r="M39" s="8" t="s">
        <v>27</v>
      </c>
      <c r="N39"/>
    </row>
    <row r="40" spans="1:14" s="3" customFormat="1" ht="30" x14ac:dyDescent="0.25">
      <c r="A40" s="23">
        <v>74</v>
      </c>
      <c r="B40" s="27" t="s">
        <v>117</v>
      </c>
      <c r="C40" s="6" t="s">
        <v>118</v>
      </c>
      <c r="D40" s="14" t="s">
        <v>119</v>
      </c>
      <c r="E40" s="7" t="s">
        <v>120</v>
      </c>
      <c r="F40" s="9" t="s">
        <v>18</v>
      </c>
      <c r="G40" s="28" t="s">
        <v>17</v>
      </c>
      <c r="H40" s="34">
        <v>205995</v>
      </c>
      <c r="I40" s="15" t="s">
        <v>28</v>
      </c>
      <c r="J40" s="13">
        <v>70.47</v>
      </c>
      <c r="K40" s="13">
        <v>232</v>
      </c>
      <c r="L40" s="4" t="s">
        <v>58</v>
      </c>
      <c r="M40" s="8" t="s">
        <v>27</v>
      </c>
      <c r="N40"/>
    </row>
    <row r="41" spans="1:14" s="3" customFormat="1" x14ac:dyDescent="0.25">
      <c r="A41" s="23">
        <v>75</v>
      </c>
      <c r="B41" s="27" t="s">
        <v>82</v>
      </c>
      <c r="C41" s="6" t="s">
        <v>121</v>
      </c>
      <c r="D41" s="14" t="s">
        <v>122</v>
      </c>
      <c r="E41" s="14" t="s">
        <v>123</v>
      </c>
      <c r="F41" s="9" t="s">
        <v>18</v>
      </c>
      <c r="G41" s="28" t="s">
        <v>17</v>
      </c>
      <c r="H41" s="34">
        <v>203237</v>
      </c>
      <c r="I41" s="15" t="s">
        <v>28</v>
      </c>
      <c r="J41" s="13">
        <v>63.74</v>
      </c>
      <c r="K41" s="22">
        <v>168</v>
      </c>
      <c r="L41" s="4" t="s">
        <v>54</v>
      </c>
      <c r="M41" s="9" t="s">
        <v>19</v>
      </c>
      <c r="N41"/>
    </row>
    <row r="42" spans="1:14" s="3" customFormat="1" ht="24" x14ac:dyDescent="0.25">
      <c r="A42" s="23">
        <v>76</v>
      </c>
      <c r="B42" s="27" t="s">
        <v>117</v>
      </c>
      <c r="C42" s="6" t="s">
        <v>124</v>
      </c>
      <c r="D42" s="14" t="s">
        <v>125</v>
      </c>
      <c r="E42" s="14" t="s">
        <v>126</v>
      </c>
      <c r="F42" s="9" t="s">
        <v>18</v>
      </c>
      <c r="G42" s="28" t="s">
        <v>26</v>
      </c>
      <c r="H42" s="34">
        <v>38037</v>
      </c>
      <c r="I42" s="15" t="s">
        <v>24</v>
      </c>
      <c r="J42" s="13">
        <v>0</v>
      </c>
      <c r="K42" s="22">
        <v>1932.68</v>
      </c>
      <c r="L42" s="4" t="s">
        <v>186</v>
      </c>
      <c r="M42" s="9" t="s">
        <v>61</v>
      </c>
      <c r="N42"/>
    </row>
    <row r="43" spans="1:14" s="3" customFormat="1" x14ac:dyDescent="0.25">
      <c r="A43" s="23">
        <v>77</v>
      </c>
      <c r="B43" s="27" t="s">
        <v>88</v>
      </c>
      <c r="C43" s="6" t="s">
        <v>127</v>
      </c>
      <c r="D43" s="14" t="s">
        <v>128</v>
      </c>
      <c r="E43" s="14" t="s">
        <v>129</v>
      </c>
      <c r="F43" s="9" t="s">
        <v>18</v>
      </c>
      <c r="G43" s="28" t="s">
        <v>130</v>
      </c>
      <c r="H43" s="34">
        <v>44562</v>
      </c>
      <c r="I43" s="15" t="s">
        <v>28</v>
      </c>
      <c r="J43" s="13">
        <v>24.51</v>
      </c>
      <c r="K43" s="22">
        <v>427.5</v>
      </c>
      <c r="L43" s="4" t="s">
        <v>54</v>
      </c>
      <c r="M43" s="9" t="s">
        <v>25</v>
      </c>
      <c r="N43"/>
    </row>
    <row r="44" spans="1:14" s="3" customFormat="1" ht="30" x14ac:dyDescent="0.25">
      <c r="A44" s="23">
        <v>78</v>
      </c>
      <c r="B44" s="27" t="s">
        <v>95</v>
      </c>
      <c r="C44" s="6" t="s">
        <v>131</v>
      </c>
      <c r="D44" s="14" t="s">
        <v>132</v>
      </c>
      <c r="E44" s="14" t="s">
        <v>187</v>
      </c>
      <c r="F44" s="9" t="s">
        <v>18</v>
      </c>
      <c r="G44" s="28" t="s">
        <v>26</v>
      </c>
      <c r="H44" s="34">
        <v>1639467</v>
      </c>
      <c r="I44" s="15" t="s">
        <v>24</v>
      </c>
      <c r="J44" s="13">
        <v>0</v>
      </c>
      <c r="K44" s="22">
        <v>6910.36</v>
      </c>
      <c r="L44" s="4" t="s">
        <v>54</v>
      </c>
      <c r="M44" s="9" t="s">
        <v>19</v>
      </c>
      <c r="N44"/>
    </row>
    <row r="45" spans="1:14" s="3" customFormat="1" ht="30" x14ac:dyDescent="0.25">
      <c r="A45" s="23">
        <v>79</v>
      </c>
      <c r="B45" s="27" t="s">
        <v>105</v>
      </c>
      <c r="C45" s="14" t="s">
        <v>133</v>
      </c>
      <c r="D45" s="14" t="s">
        <v>134</v>
      </c>
      <c r="E45" s="14" t="s">
        <v>135</v>
      </c>
      <c r="F45" s="9" t="s">
        <v>18</v>
      </c>
      <c r="G45" s="28" t="s">
        <v>26</v>
      </c>
      <c r="H45" s="34">
        <v>158629</v>
      </c>
      <c r="I45" s="15" t="s">
        <v>24</v>
      </c>
      <c r="J45" s="13">
        <v>0</v>
      </c>
      <c r="K45" s="128">
        <v>16750.62</v>
      </c>
      <c r="L45" s="121" t="s">
        <v>54</v>
      </c>
      <c r="M45" s="9" t="s">
        <v>25</v>
      </c>
      <c r="N45"/>
    </row>
    <row r="46" spans="1:14" s="3" customFormat="1" ht="24" customHeight="1" x14ac:dyDescent="0.25">
      <c r="A46" s="23">
        <v>80</v>
      </c>
      <c r="B46" s="27" t="s">
        <v>105</v>
      </c>
      <c r="C46" s="6" t="s">
        <v>136</v>
      </c>
      <c r="D46" s="14" t="s">
        <v>137</v>
      </c>
      <c r="E46" s="14" t="s">
        <v>138</v>
      </c>
      <c r="F46" s="9" t="s">
        <v>18</v>
      </c>
      <c r="G46" s="28" t="s">
        <v>17</v>
      </c>
      <c r="H46" s="34">
        <v>142477</v>
      </c>
      <c r="I46" s="15" t="s">
        <v>28</v>
      </c>
      <c r="J46" s="13" t="s">
        <v>139</v>
      </c>
      <c r="K46" s="22">
        <v>2178.56</v>
      </c>
      <c r="L46" s="4" t="s">
        <v>60</v>
      </c>
      <c r="M46" s="9" t="s">
        <v>61</v>
      </c>
      <c r="N46"/>
    </row>
    <row r="47" spans="1:14" s="3" customFormat="1" x14ac:dyDescent="0.25">
      <c r="A47" s="23">
        <v>81</v>
      </c>
      <c r="B47" s="27" t="s">
        <v>146</v>
      </c>
      <c r="C47" s="6" t="s">
        <v>188</v>
      </c>
      <c r="D47" s="14" t="s">
        <v>147</v>
      </c>
      <c r="E47" s="14" t="s">
        <v>148</v>
      </c>
      <c r="F47" s="9" t="s">
        <v>18</v>
      </c>
      <c r="G47" s="28" t="s">
        <v>17</v>
      </c>
      <c r="H47" s="34">
        <v>266419</v>
      </c>
      <c r="I47" s="15" t="s">
        <v>28</v>
      </c>
      <c r="J47" s="13">
        <v>56.4</v>
      </c>
      <c r="K47" s="22">
        <v>421.6</v>
      </c>
      <c r="L47" s="4" t="s">
        <v>54</v>
      </c>
      <c r="M47" s="9" t="s">
        <v>19</v>
      </c>
      <c r="N47"/>
    </row>
    <row r="48" spans="1:14" s="3" customFormat="1" ht="30" x14ac:dyDescent="0.25">
      <c r="A48" s="23">
        <v>82</v>
      </c>
      <c r="B48" s="27" t="s">
        <v>155</v>
      </c>
      <c r="C48" s="6" t="s">
        <v>160</v>
      </c>
      <c r="D48" s="14" t="s">
        <v>161</v>
      </c>
      <c r="E48" s="14" t="s">
        <v>162</v>
      </c>
      <c r="F48" s="9" t="s">
        <v>18</v>
      </c>
      <c r="G48" s="28" t="s">
        <v>26</v>
      </c>
      <c r="H48" s="34">
        <v>10000</v>
      </c>
      <c r="I48" s="15" t="s">
        <v>24</v>
      </c>
      <c r="J48" s="13">
        <v>0</v>
      </c>
      <c r="K48" s="22">
        <v>2812.65</v>
      </c>
      <c r="L48" s="4" t="s">
        <v>54</v>
      </c>
      <c r="M48" s="9" t="s">
        <v>19</v>
      </c>
      <c r="N48"/>
    </row>
    <row r="49" spans="1:14" s="3" customFormat="1" x14ac:dyDescent="0.25">
      <c r="A49" s="67"/>
      <c r="B49" s="68"/>
      <c r="C49" s="59"/>
      <c r="D49" s="69"/>
      <c r="E49" s="69"/>
      <c r="F49" s="70"/>
      <c r="G49" s="105"/>
      <c r="H49" s="71"/>
      <c r="I49" s="72"/>
      <c r="J49" s="73"/>
      <c r="K49" s="106"/>
      <c r="L49" s="65"/>
      <c r="M49" s="70"/>
      <c r="N49" s="20"/>
    </row>
    <row r="50" spans="1:14" ht="26.25" x14ac:dyDescent="0.4">
      <c r="A50" s="1"/>
      <c r="B50" s="1"/>
      <c r="C50" s="1"/>
      <c r="D50" s="1"/>
      <c r="E50" s="1"/>
      <c r="F50" s="1"/>
      <c r="G50" s="35" t="s">
        <v>14</v>
      </c>
      <c r="H50" s="36">
        <f>SUM(H38:H48)</f>
        <v>2808373</v>
      </c>
      <c r="I50" s="37"/>
      <c r="J50" s="38">
        <f>SUM(J38:J48)</f>
        <v>233.3</v>
      </c>
      <c r="K50" s="38">
        <f>SUM(K38:K48)</f>
        <v>32152.149999999998</v>
      </c>
      <c r="L50" s="1"/>
      <c r="M50" s="1"/>
    </row>
    <row r="51" spans="1:14" s="93" customFormat="1" ht="13.5" customHeight="1" thickBot="1" x14ac:dyDescent="0.45">
      <c r="A51" s="92"/>
      <c r="G51" s="26"/>
      <c r="H51" s="107"/>
      <c r="I51" s="107"/>
      <c r="J51" s="107"/>
      <c r="K51" s="107"/>
    </row>
    <row r="52" spans="1:14" ht="29.25" thickTop="1" thickBot="1" x14ac:dyDescent="0.4">
      <c r="A52" s="97" t="s">
        <v>63</v>
      </c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100"/>
    </row>
    <row r="53" spans="1:14" ht="15.75" thickTop="1" x14ac:dyDescent="0.25">
      <c r="A53" s="179" t="s">
        <v>32</v>
      </c>
      <c r="B53" s="180"/>
      <c r="C53" s="172" t="s">
        <v>2</v>
      </c>
      <c r="D53" s="172" t="s">
        <v>33</v>
      </c>
      <c r="E53" s="172" t="s">
        <v>4</v>
      </c>
      <c r="F53" s="172" t="s">
        <v>5</v>
      </c>
      <c r="G53" s="174" t="s">
        <v>6</v>
      </c>
      <c r="H53" s="177" t="s">
        <v>7</v>
      </c>
      <c r="I53" s="177" t="s">
        <v>34</v>
      </c>
      <c r="J53" s="177" t="s">
        <v>31</v>
      </c>
      <c r="K53" s="177" t="s">
        <v>9</v>
      </c>
      <c r="L53" s="165" t="s">
        <v>10</v>
      </c>
    </row>
    <row r="54" spans="1:14" ht="15.75" thickBot="1" x14ac:dyDescent="0.3">
      <c r="A54" s="181"/>
      <c r="B54" s="182"/>
      <c r="C54" s="183"/>
      <c r="D54" s="183"/>
      <c r="E54" s="183"/>
      <c r="F54" s="183"/>
      <c r="G54" s="175"/>
      <c r="H54" s="166"/>
      <c r="I54" s="166"/>
      <c r="J54" s="166"/>
      <c r="K54" s="166"/>
      <c r="L54" s="166"/>
    </row>
    <row r="55" spans="1:14" ht="15.75" thickBot="1" x14ac:dyDescent="0.3">
      <c r="A55" s="168"/>
      <c r="B55" s="169"/>
      <c r="C55" s="183"/>
      <c r="D55" s="183"/>
      <c r="E55" s="183"/>
      <c r="F55" s="183"/>
      <c r="G55" s="175"/>
      <c r="H55" s="166"/>
      <c r="I55" s="166"/>
      <c r="J55" s="166"/>
      <c r="K55" s="166"/>
      <c r="L55" s="166"/>
    </row>
    <row r="56" spans="1:14" ht="15.75" thickTop="1" x14ac:dyDescent="0.25">
      <c r="A56" s="170" t="s">
        <v>36</v>
      </c>
      <c r="B56" s="172" t="s">
        <v>37</v>
      </c>
      <c r="C56" s="183"/>
      <c r="D56" s="183"/>
      <c r="E56" s="183"/>
      <c r="F56" s="183"/>
      <c r="G56" s="175"/>
      <c r="H56" s="166"/>
      <c r="I56" s="166"/>
      <c r="J56" s="166"/>
      <c r="K56" s="166"/>
      <c r="L56" s="166"/>
    </row>
    <row r="57" spans="1:14" ht="15.75" thickBot="1" x14ac:dyDescent="0.3">
      <c r="A57" s="171"/>
      <c r="B57" s="173"/>
      <c r="C57" s="173"/>
      <c r="D57" s="173"/>
      <c r="E57" s="173"/>
      <c r="F57" s="173"/>
      <c r="G57" s="176"/>
      <c r="H57" s="167"/>
      <c r="I57" s="178"/>
      <c r="J57" s="167"/>
      <c r="K57" s="178"/>
      <c r="L57" s="167"/>
    </row>
    <row r="58" spans="1:14" ht="15.75" thickBot="1" x14ac:dyDescent="0.3">
      <c r="A58" s="101" t="s">
        <v>140</v>
      </c>
      <c r="B58" s="184" t="s">
        <v>142</v>
      </c>
      <c r="C58" s="186" t="s">
        <v>143</v>
      </c>
      <c r="D58" s="186" t="s">
        <v>189</v>
      </c>
      <c r="E58" s="186" t="s">
        <v>144</v>
      </c>
      <c r="F58" s="184" t="s">
        <v>18</v>
      </c>
      <c r="G58" s="184" t="s">
        <v>17</v>
      </c>
      <c r="H58" s="188">
        <v>6297948</v>
      </c>
      <c r="I58" s="184" t="s">
        <v>145</v>
      </c>
      <c r="J58" s="190">
        <v>2245.5500000000002</v>
      </c>
      <c r="K58" s="184" t="s">
        <v>16</v>
      </c>
      <c r="L58" s="184" t="s">
        <v>19</v>
      </c>
    </row>
    <row r="59" spans="1:14" ht="33.75" customHeight="1" x14ac:dyDescent="0.25">
      <c r="A59" s="123" t="s">
        <v>141</v>
      </c>
      <c r="B59" s="185"/>
      <c r="C59" s="187"/>
      <c r="D59" s="187"/>
      <c r="E59" s="187"/>
      <c r="F59" s="185"/>
      <c r="G59" s="185"/>
      <c r="H59" s="189"/>
      <c r="I59" s="185"/>
      <c r="J59" s="191"/>
      <c r="K59" s="185"/>
      <c r="L59" s="185"/>
    </row>
    <row r="60" spans="1:14" ht="15.75" thickBot="1" x14ac:dyDescent="0.3">
      <c r="A60" s="102"/>
      <c r="B60" s="102"/>
      <c r="C60" s="102"/>
      <c r="D60" s="102"/>
      <c r="E60" s="102"/>
      <c r="F60" s="102"/>
      <c r="G60" s="108"/>
      <c r="H60" s="108"/>
      <c r="I60" s="108"/>
      <c r="J60" s="108"/>
      <c r="K60" s="115"/>
      <c r="L60" s="116"/>
    </row>
    <row r="61" spans="1:14" ht="30.75" customHeight="1" thickBot="1" x14ac:dyDescent="0.45">
      <c r="A61" s="103"/>
      <c r="B61" s="104"/>
      <c r="C61" s="104"/>
      <c r="D61" s="104"/>
      <c r="E61" s="104"/>
      <c r="F61" s="109"/>
      <c r="G61" s="110" t="s">
        <v>14</v>
      </c>
      <c r="H61" s="111">
        <f>SUM(H58:H59)</f>
        <v>6297948</v>
      </c>
      <c r="I61" s="113"/>
      <c r="J61" s="114">
        <f>SUM(J58:J59)</f>
        <v>2245.5500000000002</v>
      </c>
      <c r="K61" s="112"/>
      <c r="L61" s="116"/>
    </row>
    <row r="62" spans="1:14" s="93" customFormat="1" ht="12.75" customHeight="1" x14ac:dyDescent="0.25"/>
    <row r="63" spans="1:14" s="93" customFormat="1" ht="30.75" customHeight="1" x14ac:dyDescent="0.4">
      <c r="G63" s="126" t="s">
        <v>165</v>
      </c>
      <c r="H63" s="124">
        <f>SUM(H61,H50,H31)</f>
        <v>17429516</v>
      </c>
      <c r="I63" s="125"/>
      <c r="J63" s="127">
        <f>SUM(J61,J50,J31)</f>
        <v>3957.4400000000005</v>
      </c>
      <c r="K63" s="127">
        <f>SUM(K50,K31)</f>
        <v>64622.22</v>
      </c>
      <c r="L63"/>
      <c r="M63"/>
      <c r="N63"/>
    </row>
    <row r="64" spans="1:14" ht="15.75" x14ac:dyDescent="0.25">
      <c r="B64" s="117"/>
    </row>
    <row r="65" spans="1:5" ht="30" customHeight="1" x14ac:dyDescent="0.45">
      <c r="A65" s="93"/>
      <c r="B65" s="93"/>
      <c r="C65" s="93"/>
      <c r="D65" s="118" t="s">
        <v>64</v>
      </c>
      <c r="E65" s="93"/>
    </row>
    <row r="66" spans="1:5" ht="27" customHeight="1" x14ac:dyDescent="0.45">
      <c r="A66" s="93" t="s">
        <v>67</v>
      </c>
      <c r="B66" s="93"/>
      <c r="C66" s="93"/>
      <c r="D66" s="118" t="s">
        <v>65</v>
      </c>
      <c r="E66" s="93"/>
    </row>
    <row r="67" spans="1:5" ht="24" customHeight="1" x14ac:dyDescent="0.45">
      <c r="A67" s="93" t="s">
        <v>68</v>
      </c>
      <c r="B67" s="117">
        <f ca="1">TODAY()</f>
        <v>44470</v>
      </c>
      <c r="C67" s="93"/>
      <c r="D67" s="118" t="s">
        <v>66</v>
      </c>
      <c r="E67" s="93"/>
    </row>
    <row r="68" spans="1:5" ht="15.75" x14ac:dyDescent="0.25">
      <c r="A68" s="93"/>
      <c r="B68" s="117"/>
      <c r="C68" s="93"/>
      <c r="D68" s="93"/>
      <c r="E68" s="93"/>
    </row>
  </sheetData>
  <mergeCells count="57">
    <mergeCell ref="L58:L59"/>
    <mergeCell ref="G58:G59"/>
    <mergeCell ref="H58:H59"/>
    <mergeCell ref="I58:I59"/>
    <mergeCell ref="J58:J59"/>
    <mergeCell ref="K58:K59"/>
    <mergeCell ref="B58:B59"/>
    <mergeCell ref="C58:C59"/>
    <mergeCell ref="D58:D59"/>
    <mergeCell ref="E58:E59"/>
    <mergeCell ref="F58:F59"/>
    <mergeCell ref="I53:I57"/>
    <mergeCell ref="J53:J57"/>
    <mergeCell ref="K53:K57"/>
    <mergeCell ref="A53:B54"/>
    <mergeCell ref="C53:C57"/>
    <mergeCell ref="D53:D57"/>
    <mergeCell ref="E53:E57"/>
    <mergeCell ref="F53:F57"/>
    <mergeCell ref="A55:B55"/>
    <mergeCell ref="A56:A57"/>
    <mergeCell ref="B56:B57"/>
    <mergeCell ref="G53:G57"/>
    <mergeCell ref="H53:H57"/>
    <mergeCell ref="N11:N12"/>
    <mergeCell ref="M35:M37"/>
    <mergeCell ref="N13:N15"/>
    <mergeCell ref="K35:K37"/>
    <mergeCell ref="L53:L57"/>
    <mergeCell ref="A35:A37"/>
    <mergeCell ref="F35:F37"/>
    <mergeCell ref="G35:G37"/>
    <mergeCell ref="E35:E37"/>
    <mergeCell ref="B35:B37"/>
    <mergeCell ref="C35:C37"/>
    <mergeCell ref="D35:D37"/>
    <mergeCell ref="L13:L15"/>
    <mergeCell ref="L35:L37"/>
    <mergeCell ref="I35:I37"/>
    <mergeCell ref="J35:J37"/>
    <mergeCell ref="H35:H37"/>
    <mergeCell ref="A5:M6"/>
    <mergeCell ref="A11:M12"/>
    <mergeCell ref="A33:M34"/>
    <mergeCell ref="A7:M10"/>
    <mergeCell ref="G13:G15"/>
    <mergeCell ref="H13:H15"/>
    <mergeCell ref="I13:I15"/>
    <mergeCell ref="E13:E15"/>
    <mergeCell ref="F13:F15"/>
    <mergeCell ref="J13:J15"/>
    <mergeCell ref="M13:M15"/>
    <mergeCell ref="C13:C15"/>
    <mergeCell ref="K13:K15"/>
    <mergeCell ref="A13:A15"/>
    <mergeCell ref="D13:D15"/>
    <mergeCell ref="B13:B15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3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workbookViewId="0">
      <selection activeCell="A3" sqref="A3:L15"/>
    </sheetView>
  </sheetViews>
  <sheetFormatPr baseColWidth="10" defaultRowHeight="15" x14ac:dyDescent="0.25"/>
  <cols>
    <col min="1" max="1" width="9.42578125" customWidth="1"/>
    <col min="2" max="2" width="10.7109375" customWidth="1"/>
    <col min="3" max="3" width="44.140625" customWidth="1"/>
    <col min="4" max="4" width="36.42578125" customWidth="1"/>
    <col min="5" max="5" width="24.42578125" customWidth="1"/>
    <col min="8" max="8" width="14.85546875" customWidth="1"/>
    <col min="9" max="9" width="19.85546875" customWidth="1"/>
    <col min="10" max="10" width="14.140625" customWidth="1"/>
    <col min="11" max="11" width="13.42578125" customWidth="1"/>
    <col min="12" max="12" width="15.5703125" customWidth="1"/>
  </cols>
  <sheetData>
    <row r="2" spans="1:12" ht="15.75" thickBot="1" x14ac:dyDescent="0.3"/>
    <row r="3" spans="1:12" ht="28.5" thickBot="1" x14ac:dyDescent="0.45">
      <c r="A3" s="40" t="s">
        <v>30</v>
      </c>
      <c r="B3" s="41"/>
      <c r="C3" s="41"/>
      <c r="D3" s="41"/>
      <c r="E3" s="41"/>
      <c r="F3" s="41"/>
      <c r="G3" s="42"/>
      <c r="H3" s="43"/>
      <c r="I3" s="41"/>
      <c r="J3" s="44"/>
      <c r="K3" s="41"/>
      <c r="L3" s="45"/>
    </row>
    <row r="4" spans="1:12" ht="15" customHeight="1" x14ac:dyDescent="0.25">
      <c r="A4" s="208"/>
      <c r="B4" s="209"/>
      <c r="C4" s="78"/>
      <c r="D4" s="78"/>
      <c r="E4" s="78"/>
      <c r="F4" s="78"/>
      <c r="G4" s="79"/>
      <c r="H4" s="210" t="s">
        <v>7</v>
      </c>
      <c r="I4" s="213" t="s">
        <v>34</v>
      </c>
      <c r="J4" s="210" t="s">
        <v>31</v>
      </c>
      <c r="K4" s="213" t="s">
        <v>9</v>
      </c>
      <c r="L4" s="210" t="s">
        <v>10</v>
      </c>
    </row>
    <row r="5" spans="1:12" ht="11.25" customHeight="1" thickBot="1" x14ac:dyDescent="0.3">
      <c r="A5" s="214" t="s">
        <v>32</v>
      </c>
      <c r="B5" s="215"/>
      <c r="C5" s="80" t="s">
        <v>2</v>
      </c>
      <c r="D5" s="80" t="s">
        <v>33</v>
      </c>
      <c r="E5" s="80" t="s">
        <v>4</v>
      </c>
      <c r="F5" s="80" t="s">
        <v>5</v>
      </c>
      <c r="G5" s="81" t="s">
        <v>6</v>
      </c>
      <c r="H5" s="211"/>
      <c r="I5" s="211"/>
      <c r="J5" s="211"/>
      <c r="K5" s="211"/>
      <c r="L5" s="211"/>
    </row>
    <row r="6" spans="1:12" ht="15.75" hidden="1" customHeight="1" thickBot="1" x14ac:dyDescent="0.3">
      <c r="A6" s="216"/>
      <c r="B6" s="217"/>
      <c r="C6" s="82"/>
      <c r="D6" s="82"/>
      <c r="E6" s="82"/>
      <c r="F6" s="82"/>
      <c r="G6" s="81" t="s">
        <v>35</v>
      </c>
      <c r="H6" s="211"/>
      <c r="I6" s="211"/>
      <c r="J6" s="211"/>
      <c r="K6" s="211"/>
      <c r="L6" s="211"/>
    </row>
    <row r="7" spans="1:12" x14ac:dyDescent="0.25">
      <c r="A7" s="83"/>
      <c r="B7" s="84"/>
      <c r="C7" s="82"/>
      <c r="D7" s="82"/>
      <c r="E7" s="82"/>
      <c r="F7" s="82"/>
      <c r="G7" s="81"/>
      <c r="H7" s="211"/>
      <c r="I7" s="211"/>
      <c r="J7" s="211"/>
      <c r="K7" s="211"/>
      <c r="L7" s="211"/>
    </row>
    <row r="8" spans="1:12" x14ac:dyDescent="0.25">
      <c r="A8" s="85" t="s">
        <v>36</v>
      </c>
      <c r="B8" s="86" t="s">
        <v>37</v>
      </c>
      <c r="C8" s="87"/>
      <c r="D8" s="87"/>
      <c r="E8" s="87"/>
      <c r="F8" s="87"/>
      <c r="G8" s="88"/>
      <c r="H8" s="212"/>
      <c r="I8" s="212"/>
      <c r="J8" s="212"/>
      <c r="K8" s="212"/>
      <c r="L8" s="212"/>
    </row>
    <row r="9" spans="1:12" x14ac:dyDescent="0.25">
      <c r="A9" s="207"/>
      <c r="B9" s="207"/>
      <c r="C9" s="89"/>
      <c r="D9" s="89"/>
      <c r="E9" s="89"/>
      <c r="F9" s="89"/>
      <c r="G9" s="89"/>
      <c r="H9" s="207"/>
      <c r="I9" s="207"/>
      <c r="J9" s="89"/>
      <c r="K9" s="89"/>
      <c r="L9" s="89"/>
    </row>
    <row r="10" spans="1:12" x14ac:dyDescent="0.25">
      <c r="A10" s="75" t="s">
        <v>38</v>
      </c>
      <c r="B10" s="199">
        <v>43699</v>
      </c>
      <c r="C10" s="200" t="s">
        <v>40</v>
      </c>
      <c r="D10" s="204" t="s">
        <v>41</v>
      </c>
      <c r="E10" s="204" t="s">
        <v>42</v>
      </c>
      <c r="F10" s="198" t="s">
        <v>29</v>
      </c>
      <c r="G10" s="198" t="s">
        <v>17</v>
      </c>
      <c r="H10" s="205">
        <v>27378</v>
      </c>
      <c r="I10" s="195" t="s">
        <v>43</v>
      </c>
      <c r="J10" s="196">
        <v>980.50699999999995</v>
      </c>
      <c r="K10" s="202" t="s">
        <v>16</v>
      </c>
      <c r="L10" s="198" t="s">
        <v>25</v>
      </c>
    </row>
    <row r="11" spans="1:12" x14ac:dyDescent="0.25">
      <c r="A11" s="75" t="s">
        <v>39</v>
      </c>
      <c r="B11" s="199"/>
      <c r="C11" s="201"/>
      <c r="D11" s="204"/>
      <c r="E11" s="204"/>
      <c r="F11" s="198"/>
      <c r="G11" s="198"/>
      <c r="H11" s="206"/>
      <c r="I11" s="195"/>
      <c r="J11" s="196"/>
      <c r="K11" s="203"/>
      <c r="L11" s="198"/>
    </row>
    <row r="12" spans="1:12" x14ac:dyDescent="0.25">
      <c r="A12" s="75" t="s">
        <v>44</v>
      </c>
      <c r="B12" s="199">
        <v>43705</v>
      </c>
      <c r="C12" s="200" t="s">
        <v>52</v>
      </c>
      <c r="D12" s="204" t="s">
        <v>53</v>
      </c>
      <c r="E12" s="204" t="s">
        <v>46</v>
      </c>
      <c r="F12" s="198" t="s">
        <v>29</v>
      </c>
      <c r="G12" s="198" t="s">
        <v>17</v>
      </c>
      <c r="H12" s="205">
        <v>29178</v>
      </c>
      <c r="I12" s="195" t="s">
        <v>43</v>
      </c>
      <c r="J12" s="196">
        <v>1048.3399999999999</v>
      </c>
      <c r="K12" s="197" t="s">
        <v>16</v>
      </c>
      <c r="L12" s="198" t="s">
        <v>25</v>
      </c>
    </row>
    <row r="13" spans="1:12" x14ac:dyDescent="0.25">
      <c r="A13" s="76" t="s">
        <v>45</v>
      </c>
      <c r="B13" s="199"/>
      <c r="C13" s="201"/>
      <c r="D13" s="204"/>
      <c r="E13" s="204"/>
      <c r="F13" s="198"/>
      <c r="G13" s="198"/>
      <c r="H13" s="206"/>
      <c r="I13" s="195"/>
      <c r="J13" s="196"/>
      <c r="K13" s="197"/>
      <c r="L13" s="198"/>
    </row>
    <row r="14" spans="1:12" x14ac:dyDescent="0.25">
      <c r="A14" s="77" t="s">
        <v>47</v>
      </c>
      <c r="B14" s="199">
        <v>43706</v>
      </c>
      <c r="C14" s="200" t="s">
        <v>49</v>
      </c>
      <c r="D14" s="200" t="s">
        <v>50</v>
      </c>
      <c r="E14" s="200" t="s">
        <v>51</v>
      </c>
      <c r="F14" s="198" t="s">
        <v>29</v>
      </c>
      <c r="G14" s="198" t="s">
        <v>17</v>
      </c>
      <c r="H14" s="194">
        <v>27378</v>
      </c>
      <c r="I14" s="195" t="s">
        <v>43</v>
      </c>
      <c r="J14" s="196">
        <v>2158.1999999999998</v>
      </c>
      <c r="K14" s="197" t="s">
        <v>16</v>
      </c>
      <c r="L14" s="198" t="s">
        <v>19</v>
      </c>
    </row>
    <row r="15" spans="1:12" x14ac:dyDescent="0.25">
      <c r="A15" s="76" t="s">
        <v>48</v>
      </c>
      <c r="B15" s="199"/>
      <c r="C15" s="201"/>
      <c r="D15" s="201"/>
      <c r="E15" s="201"/>
      <c r="F15" s="198"/>
      <c r="G15" s="198"/>
      <c r="H15" s="194"/>
      <c r="I15" s="195"/>
      <c r="J15" s="196"/>
      <c r="K15" s="197"/>
      <c r="L15" s="198"/>
    </row>
    <row r="16" spans="1:12" ht="16.5" thickBot="1" x14ac:dyDescent="0.3">
      <c r="A16" s="51"/>
      <c r="B16" s="50"/>
      <c r="C16" s="49"/>
      <c r="D16" s="49"/>
      <c r="E16" s="49"/>
      <c r="F16" s="49"/>
      <c r="G16" s="52"/>
      <c r="H16" s="53"/>
      <c r="I16" s="54"/>
      <c r="J16" s="55"/>
      <c r="K16" s="56"/>
      <c r="L16" s="49"/>
    </row>
    <row r="17" spans="1:12" ht="29.25" thickBot="1" x14ac:dyDescent="0.5">
      <c r="A17" s="30"/>
      <c r="B17" s="30"/>
      <c r="C17" s="46"/>
      <c r="D17" s="47"/>
      <c r="E17" s="31"/>
      <c r="F17" s="192" t="s">
        <v>14</v>
      </c>
      <c r="G17" s="193"/>
      <c r="H17" s="90">
        <f>SUM(H10:H11:H12:H13,H14,H15)</f>
        <v>83934</v>
      </c>
      <c r="I17" s="48"/>
      <c r="J17" s="74">
        <f>SUM(J10,J15)</f>
        <v>980.50699999999995</v>
      </c>
      <c r="K17" s="30"/>
      <c r="L17" s="30"/>
    </row>
  </sheetData>
  <mergeCells count="44">
    <mergeCell ref="A4:B4"/>
    <mergeCell ref="H4:H8"/>
    <mergeCell ref="J4:J8"/>
    <mergeCell ref="K4:K8"/>
    <mergeCell ref="L4:L8"/>
    <mergeCell ref="A5:B5"/>
    <mergeCell ref="A6:B6"/>
    <mergeCell ref="I4:I8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L14:L15"/>
    <mergeCell ref="B14:B15"/>
    <mergeCell ref="C14:C15"/>
    <mergeCell ref="D14:D15"/>
    <mergeCell ref="E14:E15"/>
    <mergeCell ref="F14:F15"/>
    <mergeCell ref="G14:G15"/>
    <mergeCell ref="F17:G17"/>
    <mergeCell ref="H14:H15"/>
    <mergeCell ref="I14:I15"/>
    <mergeCell ref="J14:J15"/>
    <mergeCell ref="K14:K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Monica Pulgar</cp:lastModifiedBy>
  <cp:lastPrinted>2021-10-01T18:51:02Z</cp:lastPrinted>
  <dcterms:created xsi:type="dcterms:W3CDTF">2011-04-07T12:29:15Z</dcterms:created>
  <dcterms:modified xsi:type="dcterms:W3CDTF">2021-10-01T19:09:42Z</dcterms:modified>
</cp:coreProperties>
</file>