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0" windowWidth="15480" windowHeight="9600"/>
  </bookViews>
  <sheets>
    <sheet name="Hoja1" sheetId="1" r:id="rId1"/>
    <sheet name="Hoja2" sheetId="2" r:id="rId2"/>
    <sheet name="Hoja3" sheetId="3" r:id="rId3"/>
  </sheets>
  <calcPr calcId="145621" concurrentCalc="0"/>
</workbook>
</file>

<file path=xl/calcChain.xml><?xml version="1.0" encoding="utf-8"?>
<calcChain xmlns="http://schemas.openxmlformats.org/spreadsheetml/2006/main">
  <c r="B85" i="1" l="1"/>
  <c r="K77" i="1"/>
  <c r="J77" i="1"/>
  <c r="H77" i="1"/>
  <c r="K74" i="1"/>
  <c r="J74" i="1"/>
  <c r="H74" i="1"/>
  <c r="K49" i="1"/>
  <c r="J49" i="1"/>
  <c r="H49" i="1"/>
  <c r="K29" i="1"/>
  <c r="J29" i="1"/>
  <c r="H29" i="1"/>
  <c r="J61" i="1"/>
  <c r="H61" i="1"/>
  <c r="J17" i="2"/>
  <c r="H17" i="2"/>
</calcChain>
</file>

<file path=xl/sharedStrings.xml><?xml version="1.0" encoding="utf-8"?>
<sst xmlns="http://schemas.openxmlformats.org/spreadsheetml/2006/main" count="324" uniqueCount="175">
  <si>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</si>
  <si>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</si>
  <si>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</si>
  <si>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</si>
  <si>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</si>
  <si>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</si>
  <si>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</si>
  <si>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</si>
  <si>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</si>
  <si>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</si>
  <si>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</si>
  <si>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</si>
  <si>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</si>
  <si>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</si>
  <si>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</si>
  <si>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I.  M u n i c i p a l i d a d   d e   L a   R e i n a   /   D i r e c c i ó n   d e   O b r a s   /   D e p a r t a m e n t o   d e   E d i f i c a c i ó n</t>
  </si>
  <si>
    <t>NINGUNA</t>
  </si>
  <si>
    <t>VIVIENDA</t>
  </si>
  <si>
    <t>S/REV.</t>
  </si>
  <si>
    <t>C. ESPINOSA</t>
  </si>
  <si>
    <t>ALTURA MÁXIMA</t>
  </si>
  <si>
    <t>LGUC., OGUC., Y PRC</t>
  </si>
  <si>
    <t>SUPERFICIE DEL TERRENO</t>
  </si>
  <si>
    <t>SUPERFIECIE DEL TERRENO</t>
  </si>
  <si>
    <t>MODIFICACION</t>
  </si>
  <si>
    <t>N. JOFRE</t>
  </si>
  <si>
    <t>A. MONARDES</t>
  </si>
  <si>
    <t>COMERCIO</t>
  </si>
  <si>
    <t>A. ESPEJO</t>
  </si>
  <si>
    <t>AMPLIACION MENOR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</si>
  <si>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</si>
  <si>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</si>
  <si>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</si>
  <si>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</si>
  <si>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</si>
  <si>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</si>
  <si>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</si>
  <si>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</si>
  <si>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</si>
  <si>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</si>
  <si>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</si>
  <si>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</si>
  <si>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</si>
  <si>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</si>
  <si>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</si>
  <si>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</si>
  <si>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</si>
  <si>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</si>
  <si>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</si>
  <si>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</si>
  <si>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</si>
  <si>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</si>
  <si>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</si>
  <si>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</si>
  <si>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</si>
  <si>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LGUC.,OGUC., Y PRC </t>
  </si>
  <si>
    <t>M. GARRIDO</t>
  </si>
  <si>
    <t>OBRA NUEVA</t>
  </si>
  <si>
    <t>LGUC., OGUC Y PRC</t>
  </si>
  <si>
    <t>A.MONARDES</t>
  </si>
  <si>
    <r>
      <t>R E S  O L U C I O N E S</t>
    </r>
    <r>
      <rPr>
        <sz val="22"/>
        <color rgb="FF000000"/>
        <rFont val="Arial"/>
        <family val="2"/>
      </rPr>
      <t xml:space="preserve"> </t>
    </r>
  </si>
  <si>
    <t>ALTERACION</t>
  </si>
  <si>
    <t>TOTAL</t>
  </si>
  <si>
    <t>MODIFICACION DE PROYECTO OBRA NUEVA</t>
  </si>
  <si>
    <t>CARLOS LINEROS ECHEVERRIA</t>
  </si>
  <si>
    <t>CLE/MGA/AEA/mpa.</t>
  </si>
  <si>
    <t>ARQUITECTO</t>
  </si>
  <si>
    <t xml:space="preserve">LA REINA, </t>
  </si>
  <si>
    <t>DIRECTOR DE OBRAS</t>
  </si>
  <si>
    <t>ESTADISTICAS DE PERMISOS, RESOLUCIONES Y OTROS  MES DE JUNIO  2021</t>
  </si>
  <si>
    <t>07.06.2021</t>
  </si>
  <si>
    <t>JUAN OPORTO CORDOVA</t>
  </si>
  <si>
    <t>PASAJE CHUNGARA 579</t>
  </si>
  <si>
    <t>SILVANA ALVAREZ</t>
  </si>
  <si>
    <t>DFL N°2 LEY  Y ORDENANZA GENERAL DE URBANISMO Y CONSTRUCCION</t>
  </si>
  <si>
    <t>NANCY GODOY</t>
  </si>
  <si>
    <t>DFL N° 2</t>
  </si>
  <si>
    <t>14.06.2021</t>
  </si>
  <si>
    <t>DANIELA MILLAN</t>
  </si>
  <si>
    <t>JULIO MONTEBRUNO 792</t>
  </si>
  <si>
    <t>HECTOR HORMAZABAL HIDALGO</t>
  </si>
  <si>
    <t>ANDRES SUBERCASEAUX ACHONDO</t>
  </si>
  <si>
    <t>VISTA HERMOSA 6477</t>
  </si>
  <si>
    <t>11.06.2021</t>
  </si>
  <si>
    <t>AV. PRINCIPE DE GALES 7096</t>
  </si>
  <si>
    <t>JUAN LLADSER TORRAS</t>
  </si>
  <si>
    <t>MARIA RODRIGUEZ CESPEDES</t>
  </si>
  <si>
    <t>SERVICIO / BANCO</t>
  </si>
  <si>
    <t>INMOBILIARIA DOS CORDILLERAS SPA</t>
  </si>
  <si>
    <t>PABLO ROPERT FUENTES</t>
  </si>
  <si>
    <t>MABEL VIVANCO BRIONES</t>
  </si>
  <si>
    <t>16.06.2021</t>
  </si>
  <si>
    <t>CONGREGACION PROVINCIA MERCEDARIA DE CHILE</t>
  </si>
  <si>
    <t>AV. OSSA 345</t>
  </si>
  <si>
    <t>MAURICIO LLAUMETT LETTURA</t>
  </si>
  <si>
    <t>MARIA SOLEDAD SANCHEZ</t>
  </si>
  <si>
    <t>AMPLIACION MAYOR</t>
  </si>
  <si>
    <t>01.06.2021</t>
  </si>
  <si>
    <t>ROSA PAEZ</t>
  </si>
  <si>
    <t>PASAJE PRIVADO TOBALABA 8079-D</t>
  </si>
  <si>
    <t>CRISTIAN ESPINOSA OTERO</t>
  </si>
  <si>
    <t>MARIIO LARREA</t>
  </si>
  <si>
    <t>LOS TORNEROS 645</t>
  </si>
  <si>
    <t>SILVIA LOPACZEK MANSO</t>
  </si>
  <si>
    <t>INDUSTRIA</t>
  </si>
  <si>
    <t>02.06.2021</t>
  </si>
  <si>
    <t xml:space="preserve">CLAUDIA JARA GINSBERG </t>
  </si>
  <si>
    <t>EUGENIO GROVE</t>
  </si>
  <si>
    <t>10.06.2021</t>
  </si>
  <si>
    <t>FARMACIAS CRUZ VERDE S.A.</t>
  </si>
  <si>
    <t>DANIELA CONTRERAS LABARCA</t>
  </si>
  <si>
    <t>LAURA MENESES VEGA</t>
  </si>
  <si>
    <t>DOMINGO VILLALOBOS 90</t>
  </si>
  <si>
    <t>RODRIGO ROJOS</t>
  </si>
  <si>
    <t>SILVIA PIZARRO RAMIREZ</t>
  </si>
  <si>
    <t>ECHEÑIQUE 7232-C</t>
  </si>
  <si>
    <t>CECILIA MELENDEZ OLEA</t>
  </si>
  <si>
    <t>PERMISO DE OBRA MENOR DE AMPLIACION DE VIVIENDA SOCIAL</t>
  </si>
  <si>
    <t>A N T E P R O Y E C T O S</t>
  </si>
  <si>
    <t>PERMISO N°</t>
  </si>
  <si>
    <t>RESOLUCION FECHA</t>
  </si>
  <si>
    <t>DESCIPCION PROYECTO</t>
  </si>
  <si>
    <t>SUPERFICIE M2</t>
  </si>
  <si>
    <t>NORMAS ESPCIALES</t>
  </si>
  <si>
    <t>ANTEPROYECTO</t>
  </si>
  <si>
    <t>06.06.2021</t>
  </si>
  <si>
    <t>NICANOR PLAZA 1902</t>
  </si>
  <si>
    <t>ANDREA HAUSSEMAN HEVIA</t>
  </si>
  <si>
    <t>JUAN MEDINA GUILLE</t>
  </si>
  <si>
    <t>GASTON JALILI ESPINOZA HIJAZIN</t>
  </si>
  <si>
    <t>AV. ALCALDE FERNANDO CASTILLO VELASCO 6949</t>
  </si>
  <si>
    <t>ALEJANDRO PALACIOS GONZALEZ</t>
  </si>
  <si>
    <t>LEY 20.422 (ACCESIBILIDAD UNIVERSAL) Y ART. 5.1.7 DE LA OGUC.</t>
  </si>
  <si>
    <t>22.06.2021</t>
  </si>
  <si>
    <t>COMERCIAL AUTOMOVILES VESPUCIO S.A.</t>
  </si>
  <si>
    <t>AV. OSSA 2330, ESQUINA FRANCISCO DE BILBAO 5635</t>
  </si>
  <si>
    <t>ALBERTO VIVIANI ZUÑIGA</t>
  </si>
  <si>
    <t>VENTA DE AUTOS Y SERVICIOS</t>
  </si>
  <si>
    <t>SE ACOGE AL ART. 5.1.18 INCISO 2° DE LA OGUC., LGUC Y PRC</t>
  </si>
  <si>
    <t>23.06.2021</t>
  </si>
  <si>
    <t>DANAE NAVARRETE PAVEZ</t>
  </si>
  <si>
    <t>GILBRALTAR 7270</t>
  </si>
  <si>
    <t>MARIA PINO JIMENEZ</t>
  </si>
  <si>
    <t>WEN HUI HIJANG</t>
  </si>
  <si>
    <t>ALCALDE FERNANDO CASTILLO VELASCO 8533</t>
  </si>
  <si>
    <t>GABRIEL GALLEGOS QUILODRAN</t>
  </si>
  <si>
    <t>A .ESPEJO</t>
  </si>
  <si>
    <t>LUIS FUENTES FAUNDEZ / RAFAEL GARRIDO GONZALEZ</t>
  </si>
  <si>
    <t>ALCALDE RUTILIO RIVAS 7645</t>
  </si>
  <si>
    <t>FELIPE LAVIN BARRALES</t>
  </si>
  <si>
    <t>24.06.2021</t>
  </si>
  <si>
    <t>NUEVOS DESARROLLOS S.A.</t>
  </si>
  <si>
    <t>AV. LARRAIN 5862 L-BM 936 NIVEL 2</t>
  </si>
  <si>
    <t>NELSON NOVOA OLAVE</t>
  </si>
  <si>
    <t>2513-A</t>
  </si>
  <si>
    <t>LR2549</t>
  </si>
  <si>
    <t>OSCAR TORRES DAZA</t>
  </si>
  <si>
    <t>ANGIE JARA CANALES</t>
  </si>
  <si>
    <t>FUSION 2LOTES</t>
  </si>
  <si>
    <t>30.06.2021</t>
  </si>
  <si>
    <t>MARCELO HERNAN GODOY</t>
  </si>
  <si>
    <t>REINA VICTORIA 6455</t>
  </si>
  <si>
    <t>JUAN CARLOS DONGHI</t>
  </si>
  <si>
    <t>AV. LARRAIN 5862 L-MP 1170</t>
  </si>
  <si>
    <t>EDUARDO SOTO SILVA</t>
  </si>
  <si>
    <t>CAMARONES 669</t>
  </si>
  <si>
    <t>MODIFICACION DE PROYECTO ALTERACION</t>
  </si>
  <si>
    <t>GONZALO GALVEZ VALENZUELA</t>
  </si>
  <si>
    <t>INVERSIONES QUIFAUL LTDA. USRZULA QUINTANA  H</t>
  </si>
  <si>
    <t>JOHN JACKSON 1747</t>
  </si>
  <si>
    <t>BODEGA Y ESTACIONAMIENTOS</t>
  </si>
  <si>
    <t>OSCAR CASTRO 1368</t>
  </si>
  <si>
    <t>AV. ALCALDE FERNANDO CASTILLO VELASCO  7059 LOCAL -A</t>
  </si>
  <si>
    <t>ALCALDE FRANCISCO DOMINGUEZ 2032</t>
  </si>
  <si>
    <t>LEY 19.537 COPROP. INMOBILIARIA ART. 6.1.8. OGUC DFLN°2/59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</si>
</sst>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#,##0.0"/>
    <numFmt numFmtId="167" formatCode="0.0"/>
    <numFmt numFmtId="168" formatCode="0.000"/>
    <numFmt numFmtId="169" formatCode="_ &quot;$&quot;* #,##0_ ;_ &quot;$&quot;* \-#,##0_ ;_ &quot;$&quot;* &quot;-&quot;??_ ;_ @_ "/>
  </numFmts>
  <fonts count="3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rgb="FF000000"/>
      <name val="Arial"/>
      <family val="2"/>
    </font>
    <font>
      <sz val="22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2">
    <xf numFmtId="0" fontId="0" fillId="0" borderId="0"/>
    <xf numFmtId="42" fontId="15" fillId="0" borderId="0" applyFont="0" applyFill="0" applyBorder="0" applyAlignment="0" applyProtection="0"/>
  </cellStyleXfs>
  <cellXfs count="266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7" fillId="0" borderId="0" xfId="0" applyFont="1" applyBorder="1"/>
    <xf numFmtId="14" fontId="1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vertical="center"/>
    </xf>
    <xf numFmtId="0" fontId="3" fillId="3" borderId="0" xfId="0" applyFont="1" applyFill="1" applyBorder="1"/>
    <xf numFmtId="0" fontId="8" fillId="3" borderId="0" xfId="0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right"/>
    </xf>
    <xf numFmtId="4" fontId="5" fillId="3" borderId="0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3" borderId="0" xfId="0" applyFont="1" applyFill="1" applyBorder="1"/>
    <xf numFmtId="0" fontId="8" fillId="3" borderId="0" xfId="0" applyFont="1" applyFill="1" applyBorder="1" applyAlignment="1">
      <alignment horizontal="center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 wrapText="1"/>
    </xf>
    <xf numFmtId="0" fontId="7" fillId="0" borderId="0" xfId="0" applyFont="1" applyFill="1" applyBorder="1"/>
    <xf numFmtId="4" fontId="12" fillId="3" borderId="0" xfId="0" applyNumberFormat="1" applyFont="1" applyFill="1" applyBorder="1" applyAlignment="1">
      <alignment horizontal="right"/>
    </xf>
    <xf numFmtId="0" fontId="0" fillId="0" borderId="0" xfId="0"/>
    <xf numFmtId="0" fontId="14" fillId="0" borderId="0" xfId="0" applyFont="1"/>
    <xf numFmtId="49" fontId="1" fillId="0" borderId="12" xfId="0" applyNumberFormat="1" applyFont="1" applyBorder="1" applyAlignment="1">
      <alignment horizontal="center" vertical="center" wrapText="1"/>
    </xf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center"/>
    </xf>
    <xf numFmtId="42" fontId="12" fillId="2" borderId="12" xfId="1" applyFont="1" applyFill="1" applyBorder="1" applyAlignment="1">
      <alignment horizontal="right"/>
    </xf>
    <xf numFmtId="0" fontId="3" fillId="2" borderId="12" xfId="0" applyFont="1" applyFill="1" applyBorder="1"/>
    <xf numFmtId="4" fontId="12" fillId="2" borderId="12" xfId="0" applyNumberFormat="1" applyFont="1" applyFill="1" applyBorder="1" applyAlignment="1">
      <alignment horizontal="right"/>
    </xf>
    <xf numFmtId="42" fontId="12" fillId="3" borderId="0" xfId="1" applyFont="1" applyFill="1" applyBorder="1" applyAlignment="1">
      <alignment horizontal="right"/>
    </xf>
    <xf numFmtId="0" fontId="17" fillId="5" borderId="18" xfId="0" applyFont="1" applyFill="1" applyBorder="1"/>
    <xf numFmtId="0" fontId="3" fillId="5" borderId="19" xfId="0" applyFont="1" applyFill="1" applyBorder="1"/>
    <xf numFmtId="0" fontId="8" fillId="5" borderId="19" xfId="0" applyFont="1" applyFill="1" applyBorder="1" applyAlignment="1">
      <alignment horizontal="center"/>
    </xf>
    <xf numFmtId="3" fontId="5" fillId="5" borderId="19" xfId="0" applyNumberFormat="1" applyFont="1" applyFill="1" applyBorder="1" applyAlignment="1">
      <alignment horizontal="right"/>
    </xf>
    <xf numFmtId="4" fontId="5" fillId="5" borderId="19" xfId="0" applyNumberFormat="1" applyFont="1" applyFill="1" applyBorder="1" applyAlignment="1">
      <alignment horizontal="right"/>
    </xf>
    <xf numFmtId="0" fontId="3" fillId="5" borderId="20" xfId="0" applyFont="1" applyFill="1" applyBorder="1"/>
    <xf numFmtId="0" fontId="18" fillId="0" borderId="0" xfId="0" applyFont="1"/>
    <xf numFmtId="0" fontId="19" fillId="0" borderId="0" xfId="0" applyFont="1"/>
    <xf numFmtId="0" fontId="20" fillId="2" borderId="21" xfId="0" applyFont="1" applyFill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6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42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/>
    </xf>
    <xf numFmtId="165" fontId="12" fillId="2" borderId="22" xfId="0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/>
    <xf numFmtId="0" fontId="21" fillId="0" borderId="12" xfId="0" applyFont="1" applyBorder="1" applyAlignment="1">
      <alignment horizontal="center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top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vertical="top" wrapText="1"/>
    </xf>
    <xf numFmtId="0" fontId="16" fillId="3" borderId="34" xfId="0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42" fontId="12" fillId="2" borderId="38" xfId="0" applyNumberFormat="1" applyFont="1" applyFill="1" applyBorder="1" applyAlignment="1">
      <alignment horizontal="center"/>
    </xf>
    <xf numFmtId="166" fontId="1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4" fontId="16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horizontal="center"/>
    </xf>
    <xf numFmtId="0" fontId="3" fillId="3" borderId="0" xfId="0" applyFont="1" applyFill="1"/>
    <xf numFmtId="0" fontId="0" fillId="0" borderId="0" xfId="0"/>
    <xf numFmtId="2" fontId="7" fillId="0" borderId="12" xfId="0" applyNumberFormat="1" applyFont="1" applyBorder="1" applyAlignment="1">
      <alignment horizontal="center"/>
    </xf>
    <xf numFmtId="0" fontId="1" fillId="0" borderId="12" xfId="0" quotePrefix="1" applyFont="1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8" fillId="6" borderId="39" xfId="0" applyFont="1" applyFill="1" applyBorder="1" applyAlignment="1">
      <alignment wrapText="1"/>
    </xf>
    <xf numFmtId="2" fontId="2" fillId="0" borderId="12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 wrapText="1"/>
    </xf>
    <xf numFmtId="0" fontId="26" fillId="6" borderId="42" xfId="0" applyFont="1" applyFill="1" applyBorder="1" applyAlignment="1">
      <alignment vertical="center"/>
    </xf>
    <xf numFmtId="0" fontId="0" fillId="6" borderId="43" xfId="0" applyFill="1" applyBorder="1" applyAlignment="1">
      <alignment wrapText="1"/>
    </xf>
    <xf numFmtId="0" fontId="0" fillId="6" borderId="44" xfId="0" applyFill="1" applyBorder="1" applyAlignment="1">
      <alignment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6" borderId="39" xfId="0" applyFill="1" applyBorder="1" applyAlignment="1">
      <alignment wrapText="1"/>
    </xf>
    <xf numFmtId="6" fontId="12" fillId="6" borderId="39" xfId="0" applyNumberFormat="1" applyFont="1" applyFill="1" applyBorder="1" applyAlignment="1">
      <alignment horizontal="center" wrapText="1"/>
    </xf>
    <xf numFmtId="0" fontId="17" fillId="6" borderId="43" xfId="0" applyFont="1" applyFill="1" applyBorder="1" applyAlignment="1">
      <alignment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167" fontId="12" fillId="6" borderId="39" xfId="0" applyNumberFormat="1" applyFont="1" applyFill="1" applyBorder="1" applyAlignment="1">
      <alignment horizontal="right" wrapText="1"/>
    </xf>
    <xf numFmtId="0" fontId="19" fillId="2" borderId="12" xfId="0" applyFont="1" applyFill="1" applyBorder="1"/>
    <xf numFmtId="42" fontId="28" fillId="2" borderId="12" xfId="0" applyNumberFormat="1" applyFont="1" applyFill="1" applyBorder="1"/>
    <xf numFmtId="4" fontId="29" fillId="2" borderId="12" xfId="0" applyNumberFormat="1" applyFont="1" applyFill="1" applyBorder="1"/>
    <xf numFmtId="0" fontId="1" fillId="0" borderId="12" xfId="0" quotePrefix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8" fillId="3" borderId="0" xfId="0" applyFont="1" applyFill="1" applyBorder="1" applyAlignment="1">
      <alignment wrapText="1"/>
    </xf>
    <xf numFmtId="6" fontId="12" fillId="3" borderId="0" xfId="0" applyNumberFormat="1" applyFont="1" applyFill="1" applyBorder="1" applyAlignment="1">
      <alignment horizontal="center" wrapText="1"/>
    </xf>
    <xf numFmtId="0" fontId="0" fillId="3" borderId="0" xfId="0" applyFill="1" applyBorder="1" applyAlignment="1">
      <alignment wrapText="1"/>
    </xf>
    <xf numFmtId="167" fontId="12" fillId="3" borderId="0" xfId="0" applyNumberFormat="1" applyFont="1" applyFill="1" applyBorder="1" applyAlignment="1">
      <alignment horizontal="right" wrapText="1"/>
    </xf>
    <xf numFmtId="0" fontId="3" fillId="2" borderId="19" xfId="0" applyFont="1" applyFill="1" applyBorder="1"/>
    <xf numFmtId="0" fontId="8" fillId="2" borderId="19" xfId="0" applyFont="1" applyFill="1" applyBorder="1" applyAlignment="1">
      <alignment horizontal="center"/>
    </xf>
    <xf numFmtId="3" fontId="5" fillId="2" borderId="19" xfId="0" applyNumberFormat="1" applyFont="1" applyFill="1" applyBorder="1" applyAlignment="1">
      <alignment horizontal="right"/>
    </xf>
    <xf numFmtId="4" fontId="5" fillId="2" borderId="19" xfId="0" applyNumberFormat="1" applyFont="1" applyFill="1" applyBorder="1" applyAlignment="1">
      <alignment horizontal="right"/>
    </xf>
    <xf numFmtId="0" fontId="3" fillId="2" borderId="20" xfId="0" applyFont="1" applyFill="1" applyBorder="1"/>
    <xf numFmtId="0" fontId="4" fillId="0" borderId="6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14" fontId="4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3" fontId="2" fillId="3" borderId="28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8" fillId="2" borderId="12" xfId="0" applyFont="1" applyFill="1" applyBorder="1"/>
    <xf numFmtId="42" fontId="12" fillId="2" borderId="12" xfId="0" applyNumberFormat="1" applyFont="1" applyFill="1" applyBorder="1" applyAlignment="1">
      <alignment horizontal="center"/>
    </xf>
    <xf numFmtId="0" fontId="20" fillId="2" borderId="12" xfId="0" applyFont="1" applyFill="1" applyBorder="1"/>
    <xf numFmtId="2" fontId="12" fillId="2" borderId="12" xfId="0" applyNumberFormat="1" applyFont="1" applyFill="1" applyBorder="1" applyAlignment="1">
      <alignment horizontal="right"/>
    </xf>
    <xf numFmtId="2" fontId="12" fillId="2" borderId="12" xfId="0" applyNumberFormat="1" applyFont="1" applyFill="1" applyBorder="1"/>
    <xf numFmtId="168" fontId="2" fillId="0" borderId="12" xfId="0" applyNumberFormat="1" applyFont="1" applyBorder="1" applyAlignment="1">
      <alignment horizontal="right" vertical="center"/>
    </xf>
    <xf numFmtId="0" fontId="0" fillId="0" borderId="69" xfId="0" applyBorder="1" applyAlignment="1">
      <alignment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14" fontId="31" fillId="0" borderId="0" xfId="0" applyNumberFormat="1" applyFont="1"/>
    <xf numFmtId="169" fontId="1" fillId="0" borderId="12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wrapText="1"/>
    </xf>
    <xf numFmtId="6" fontId="12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67" fontId="12" fillId="0" borderId="0" xfId="0" applyNumberFormat="1" applyFont="1" applyFill="1" applyBorder="1" applyAlignment="1">
      <alignment horizontal="right" wrapText="1"/>
    </xf>
    <xf numFmtId="0" fontId="16" fillId="7" borderId="51" xfId="0" applyFont="1" applyFill="1" applyBorder="1" applyAlignment="1">
      <alignment horizontal="center" vertical="center" wrapText="1"/>
    </xf>
    <xf numFmtId="0" fontId="16" fillId="7" borderId="48" xfId="0" applyFont="1" applyFill="1" applyBorder="1" applyAlignment="1">
      <alignment horizontal="center" vertical="center" wrapText="1"/>
    </xf>
    <xf numFmtId="0" fontId="16" fillId="7" borderId="49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6" fontId="2" fillId="7" borderId="12" xfId="0" applyNumberFormat="1" applyFont="1" applyFill="1" applyBorder="1" applyAlignment="1">
      <alignment vertical="center" wrapText="1"/>
    </xf>
    <xf numFmtId="0" fontId="2" fillId="7" borderId="12" xfId="0" applyFont="1" applyFill="1" applyBorder="1" applyAlignment="1">
      <alignment horizontal="right"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16" fillId="7" borderId="50" xfId="0" applyFont="1" applyFill="1" applyBorder="1" applyAlignment="1">
      <alignment horizontal="center"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16" fillId="7" borderId="54" xfId="0" applyFont="1" applyFill="1" applyBorder="1" applyAlignment="1">
      <alignment horizontal="center" vertical="center" wrapText="1"/>
    </xf>
    <xf numFmtId="0" fontId="16" fillId="7" borderId="55" xfId="0" applyFont="1" applyFill="1" applyBorder="1" applyAlignment="1">
      <alignment horizontal="center" vertical="center" wrapText="1"/>
    </xf>
    <xf numFmtId="0" fontId="16" fillId="7" borderId="56" xfId="0" applyFont="1" applyFill="1" applyBorder="1" applyAlignment="1">
      <alignment horizontal="center" vertical="center" wrapText="1"/>
    </xf>
    <xf numFmtId="0" fontId="16" fillId="7" borderId="57" xfId="0" applyFont="1" applyFill="1" applyBorder="1" applyAlignment="1">
      <alignment horizontal="center" vertical="center" wrapText="1"/>
    </xf>
    <xf numFmtId="0" fontId="16" fillId="7" borderId="58" xfId="0" applyFont="1" applyFill="1" applyBorder="1" applyAlignment="1">
      <alignment horizontal="center" vertical="center" wrapText="1"/>
    </xf>
    <xf numFmtId="0" fontId="16" fillId="7" borderId="59" xfId="0" applyFont="1" applyFill="1" applyBorder="1" applyAlignment="1">
      <alignment horizontal="center" vertical="center" wrapText="1"/>
    </xf>
    <xf numFmtId="0" fontId="16" fillId="7" borderId="60" xfId="0" applyFont="1" applyFill="1" applyBorder="1" applyAlignment="1">
      <alignment horizontal="center" vertical="center" wrapText="1"/>
    </xf>
    <xf numFmtId="0" fontId="16" fillId="7" borderId="61" xfId="0" applyFont="1" applyFill="1" applyBorder="1" applyAlignment="1">
      <alignment horizontal="center" vertical="center" wrapText="1"/>
    </xf>
    <xf numFmtId="0" fontId="16" fillId="7" borderId="62" xfId="0" applyFont="1" applyFill="1" applyBorder="1" applyAlignment="1">
      <alignment horizontal="center" vertical="center" wrapText="1"/>
    </xf>
    <xf numFmtId="0" fontId="16" fillId="7" borderId="63" xfId="0" applyFont="1" applyFill="1" applyBorder="1" applyAlignment="1">
      <alignment horizontal="center" vertical="center" wrapText="1"/>
    </xf>
    <xf numFmtId="0" fontId="16" fillId="7" borderId="64" xfId="0" applyFont="1" applyFill="1" applyBorder="1" applyAlignment="1">
      <alignment horizontal="center" vertical="center" wrapText="1"/>
    </xf>
    <xf numFmtId="0" fontId="16" fillId="7" borderId="65" xfId="0" applyFont="1" applyFill="1" applyBorder="1" applyAlignment="1">
      <alignment horizontal="center" vertical="center" wrapText="1"/>
    </xf>
    <xf numFmtId="0" fontId="0" fillId="7" borderId="45" xfId="0" applyFill="1" applyBorder="1" applyAlignment="1">
      <alignment vertical="top" wrapText="1"/>
    </xf>
    <xf numFmtId="0" fontId="0" fillId="7" borderId="46" xfId="0" applyFill="1" applyBorder="1" applyAlignment="1">
      <alignment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30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2" borderId="5" xfId="0" applyFont="1" applyFill="1" applyBorder="1" applyAlignment="1"/>
    <xf numFmtId="0" fontId="11" fillId="2" borderId="6" xfId="0" applyFont="1" applyFill="1" applyBorder="1" applyAlignment="1"/>
    <xf numFmtId="0" fontId="11" fillId="2" borderId="9" xfId="0" applyFont="1" applyFill="1" applyBorder="1" applyAlignment="1"/>
    <xf numFmtId="0" fontId="11" fillId="2" borderId="10" xfId="0" applyFont="1" applyFill="1" applyBorder="1" applyAlignment="1"/>
    <xf numFmtId="0" fontId="11" fillId="2" borderId="13" xfId="0" applyFont="1" applyFill="1" applyBorder="1" applyAlignment="1"/>
    <xf numFmtId="0" fontId="11" fillId="2" borderId="14" xfId="0" applyFont="1" applyFill="1" applyBorder="1" applyAlignment="1"/>
    <xf numFmtId="0" fontId="9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vertical="center" wrapText="1"/>
    </xf>
    <xf numFmtId="0" fontId="16" fillId="3" borderId="24" xfId="0" applyFont="1" applyFill="1" applyBorder="1" applyAlignment="1">
      <alignment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vertical="top" wrapText="1"/>
    </xf>
    <xf numFmtId="0" fontId="16" fillId="3" borderId="11" xfId="0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14" fontId="21" fillId="0" borderId="12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42" fontId="6" fillId="0" borderId="26" xfId="0" applyNumberFormat="1" applyFont="1" applyFill="1" applyBorder="1" applyAlignment="1">
      <alignment horizontal="left" vertical="center" wrapText="1"/>
    </xf>
    <xf numFmtId="42" fontId="6" fillId="0" borderId="35" xfId="0" applyNumberFormat="1" applyFont="1" applyFill="1" applyBorder="1" applyAlignment="1">
      <alignment horizontal="left" vertical="center" wrapText="1"/>
    </xf>
    <xf numFmtId="164" fontId="21" fillId="0" borderId="12" xfId="0" applyNumberFormat="1" applyFont="1" applyBorder="1" applyAlignment="1">
      <alignment horizontal="center" vertical="center" wrapText="1"/>
    </xf>
    <xf numFmtId="165" fontId="21" fillId="0" borderId="12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center" vertical="center" wrapText="1"/>
    </xf>
    <xf numFmtId="4" fontId="21" fillId="0" borderId="35" xfId="0" applyNumberFormat="1" applyFont="1" applyBorder="1" applyAlignment="1">
      <alignment horizontal="center" vertical="center" wrapText="1"/>
    </xf>
    <xf numFmtId="4" fontId="21" fillId="0" borderId="12" xfId="0" applyNumberFormat="1" applyFont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/>
    </xf>
    <xf numFmtId="0" fontId="22" fillId="2" borderId="20" xfId="0" applyFont="1" applyFill="1" applyBorder="1" applyAlignment="1">
      <alignment horizontal="center"/>
    </xf>
    <xf numFmtId="42" fontId="6" fillId="0" borderId="12" xfId="0" applyNumberFormat="1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482601</xdr:colOff>
      <xdr:row>7</xdr:row>
      <xdr:rowOff>25400</xdr:rowOff>
    </xdr:from>
    <xdr:to>
      <xdr:col>2</xdr:col>
      <xdr:colOff>1537607</xdr:colOff>
      <xdr:row>11</xdr:row>
      <xdr:rowOff>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1" y="368300"/>
          <a:ext cx="2693306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topLeftCell="A52" zoomScale="60" zoomScaleNormal="60" zoomScaleSheetLayoutView="100" zoomScalePageLayoutView="50" workbookViewId="0">
      <selection activeCell="E65" sqref="E65"/>
    </sheetView>
  </sheetViews>
  <sheetFormatPr baseColWidth="10" defaultRowHeight="15" x14ac:dyDescent="0.25"/>
  <cols>
    <col min="1" max="1" width="11" customWidth="1"/>
    <col min="2" max="2" width="14.5703125" customWidth="1"/>
    <col min="3" max="3" width="44.42578125" customWidth="1"/>
    <col min="4" max="4" width="45.42578125" customWidth="1"/>
    <col min="5" max="5" width="43.7109375" customWidth="1"/>
    <col min="6" max="6" width="30.28515625" customWidth="1"/>
    <col min="7" max="7" width="23" customWidth="1"/>
    <col min="8" max="8" width="23.7109375" customWidth="1"/>
    <col min="9" max="9" width="37.28515625" customWidth="1"/>
    <col min="10" max="10" width="18.42578125" customWidth="1"/>
    <col min="11" max="11" width="20.7109375" customWidth="1"/>
    <col min="12" max="12" width="29.85546875" customWidth="1"/>
    <col min="13" max="13" width="20" customWidth="1"/>
  </cols>
  <sheetData>
    <row r="1" spans="1:14" ht="4.5" customHeight="1" thickBot="1" x14ac:dyDescent="0.3"/>
    <row r="2" spans="1:14" ht="3" hidden="1" customHeight="1" thickBot="1" x14ac:dyDescent="0.3"/>
    <row r="3" spans="1:14" ht="15.75" hidden="1" thickBot="1" x14ac:dyDescent="0.3"/>
    <row r="4" spans="1:14" ht="15.75" hidden="1" thickBot="1" x14ac:dyDescent="0.3"/>
    <row r="5" spans="1:14" ht="15.75" hidden="1" thickBot="1" x14ac:dyDescent="0.3"/>
    <row r="6" spans="1:14" ht="10.5" customHeight="1" x14ac:dyDescent="0.25">
      <c r="A6" s="223" t="s">
        <v>15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6"/>
    </row>
    <row r="7" spans="1:14" ht="10.5" customHeight="1" thickBot="1" x14ac:dyDescent="0.3">
      <c r="A7" s="225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17"/>
    </row>
    <row r="8" spans="1:14" x14ac:dyDescent="0.25">
      <c r="A8" s="233" t="s">
        <v>69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18"/>
    </row>
    <row r="9" spans="1:14" x14ac:dyDescent="0.25">
      <c r="A9" s="235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18"/>
    </row>
    <row r="10" spans="1:14" x14ac:dyDescent="0.25">
      <c r="A10" s="235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18"/>
    </row>
    <row r="11" spans="1:14" ht="15.75" thickBot="1" x14ac:dyDescent="0.3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19"/>
    </row>
    <row r="12" spans="1:14" x14ac:dyDescent="0.25">
      <c r="A12" s="227" t="s">
        <v>12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12"/>
    </row>
    <row r="13" spans="1:14" ht="15.75" thickBot="1" x14ac:dyDescent="0.3">
      <c r="A13" s="229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13"/>
    </row>
    <row r="14" spans="1:14" x14ac:dyDescent="0.25">
      <c r="A14" s="206" t="s">
        <v>0</v>
      </c>
      <c r="B14" s="206" t="s">
        <v>1</v>
      </c>
      <c r="C14" s="238" t="s">
        <v>2</v>
      </c>
      <c r="D14" s="206" t="s">
        <v>3</v>
      </c>
      <c r="E14" s="206" t="s">
        <v>4</v>
      </c>
      <c r="F14" s="206" t="s">
        <v>5</v>
      </c>
      <c r="G14" s="206" t="s">
        <v>6</v>
      </c>
      <c r="H14" s="206" t="s">
        <v>7</v>
      </c>
      <c r="I14" s="206" t="s">
        <v>8</v>
      </c>
      <c r="J14" s="206" t="s">
        <v>11</v>
      </c>
      <c r="K14" s="219" t="s">
        <v>22</v>
      </c>
      <c r="L14" s="206" t="s">
        <v>9</v>
      </c>
      <c r="M14" s="206" t="s">
        <v>10</v>
      </c>
      <c r="N14" s="219" t="s">
        <v>20</v>
      </c>
    </row>
    <row r="15" spans="1:14" x14ac:dyDescent="0.25">
      <c r="A15" s="206"/>
      <c r="B15" s="206"/>
      <c r="C15" s="238"/>
      <c r="D15" s="206"/>
      <c r="E15" s="206"/>
      <c r="F15" s="208"/>
      <c r="G15" s="208"/>
      <c r="H15" s="208"/>
      <c r="I15" s="208"/>
      <c r="J15" s="208"/>
      <c r="K15" s="206"/>
      <c r="L15" s="208"/>
      <c r="M15" s="208"/>
      <c r="N15" s="206"/>
    </row>
    <row r="16" spans="1:14" ht="15.75" thickBot="1" x14ac:dyDescent="0.3">
      <c r="A16" s="207"/>
      <c r="B16" s="207"/>
      <c r="C16" s="239"/>
      <c r="D16" s="207"/>
      <c r="E16" s="207"/>
      <c r="F16" s="209"/>
      <c r="G16" s="209"/>
      <c r="H16" s="209"/>
      <c r="I16" s="209"/>
      <c r="J16" s="209"/>
      <c r="K16" s="207"/>
      <c r="L16" s="209"/>
      <c r="M16" s="209"/>
      <c r="N16" s="207"/>
    </row>
    <row r="17" spans="1:14" s="35" customFormat="1" x14ac:dyDescent="0.25">
      <c r="A17" s="101"/>
      <c r="B17" s="101"/>
      <c r="C17" s="102"/>
      <c r="D17" s="101"/>
      <c r="E17" s="101"/>
      <c r="F17" s="103"/>
      <c r="G17" s="103"/>
      <c r="H17" s="103"/>
      <c r="I17" s="103"/>
      <c r="J17" s="103"/>
      <c r="K17" s="101"/>
      <c r="L17" s="103"/>
      <c r="M17" s="103"/>
      <c r="N17" s="101"/>
    </row>
    <row r="18" spans="1:14" s="2" customFormat="1" ht="36" x14ac:dyDescent="0.25">
      <c r="A18" s="27">
        <v>14445</v>
      </c>
      <c r="B18" s="37" t="s">
        <v>70</v>
      </c>
      <c r="C18" s="6" t="s">
        <v>71</v>
      </c>
      <c r="D18" s="6" t="s">
        <v>72</v>
      </c>
      <c r="E18" s="6" t="s">
        <v>73</v>
      </c>
      <c r="F18" s="8" t="s">
        <v>18</v>
      </c>
      <c r="G18" s="10" t="s">
        <v>17</v>
      </c>
      <c r="H18" s="38">
        <v>114431</v>
      </c>
      <c r="I18" s="10" t="s">
        <v>57</v>
      </c>
      <c r="J18" s="12">
        <v>58.27</v>
      </c>
      <c r="K18" s="99">
        <v>135</v>
      </c>
      <c r="L18" s="4" t="s">
        <v>74</v>
      </c>
      <c r="M18" s="8" t="s">
        <v>56</v>
      </c>
      <c r="N18" s="110">
        <v>3.5</v>
      </c>
    </row>
    <row r="19" spans="1:14" s="2" customFormat="1" x14ac:dyDescent="0.25">
      <c r="A19" s="27">
        <v>14446</v>
      </c>
      <c r="B19" s="37" t="s">
        <v>70</v>
      </c>
      <c r="C19" s="6" t="s">
        <v>75</v>
      </c>
      <c r="D19" s="6" t="s">
        <v>165</v>
      </c>
      <c r="E19" s="6" t="s">
        <v>73</v>
      </c>
      <c r="F19" s="8" t="s">
        <v>18</v>
      </c>
      <c r="G19" s="10" t="s">
        <v>17</v>
      </c>
      <c r="H19" s="38">
        <v>114432</v>
      </c>
      <c r="I19" s="10" t="s">
        <v>57</v>
      </c>
      <c r="J19" s="12">
        <v>58.27</v>
      </c>
      <c r="K19" s="99">
        <v>135</v>
      </c>
      <c r="L19" s="4" t="s">
        <v>76</v>
      </c>
      <c r="M19" s="8" t="s">
        <v>56</v>
      </c>
      <c r="N19" s="110">
        <v>3.5</v>
      </c>
    </row>
    <row r="20" spans="1:14" s="2" customFormat="1" ht="30" x14ac:dyDescent="0.25">
      <c r="A20" s="27">
        <v>14447</v>
      </c>
      <c r="B20" s="37" t="s">
        <v>77</v>
      </c>
      <c r="C20" s="6" t="s">
        <v>78</v>
      </c>
      <c r="D20" s="6" t="s">
        <v>79</v>
      </c>
      <c r="E20" s="6" t="s">
        <v>80</v>
      </c>
      <c r="F20" s="8" t="s">
        <v>18</v>
      </c>
      <c r="G20" s="10" t="s">
        <v>17</v>
      </c>
      <c r="H20" s="38">
        <v>74981</v>
      </c>
      <c r="I20" s="10" t="s">
        <v>166</v>
      </c>
      <c r="J20" s="12">
        <v>0</v>
      </c>
      <c r="K20" s="99">
        <v>187</v>
      </c>
      <c r="L20" s="4" t="s">
        <v>16</v>
      </c>
      <c r="M20" s="8" t="s">
        <v>19</v>
      </c>
      <c r="N20" s="110">
        <v>3.1</v>
      </c>
    </row>
    <row r="21" spans="1:14" s="2" customFormat="1" x14ac:dyDescent="0.25">
      <c r="A21" s="27">
        <v>14448</v>
      </c>
      <c r="B21" s="37" t="s">
        <v>77</v>
      </c>
      <c r="C21" s="6" t="s">
        <v>81</v>
      </c>
      <c r="D21" s="6" t="s">
        <v>82</v>
      </c>
      <c r="E21" s="6" t="s">
        <v>167</v>
      </c>
      <c r="F21" s="8" t="s">
        <v>18</v>
      </c>
      <c r="G21" s="10" t="s">
        <v>17</v>
      </c>
      <c r="H21" s="38">
        <v>358675</v>
      </c>
      <c r="I21" s="10" t="s">
        <v>61</v>
      </c>
      <c r="J21" s="12">
        <v>52.39</v>
      </c>
      <c r="K21" s="99">
        <v>600</v>
      </c>
      <c r="L21" s="4" t="s">
        <v>58</v>
      </c>
      <c r="M21" s="8" t="s">
        <v>25</v>
      </c>
      <c r="N21" s="110">
        <v>7</v>
      </c>
    </row>
    <row r="22" spans="1:14" s="2" customFormat="1" ht="30" x14ac:dyDescent="0.25">
      <c r="A22" s="27">
        <v>14449</v>
      </c>
      <c r="B22" s="37" t="s">
        <v>83</v>
      </c>
      <c r="C22" s="6" t="s">
        <v>168</v>
      </c>
      <c r="D22" s="6" t="s">
        <v>84</v>
      </c>
      <c r="E22" s="6" t="s">
        <v>85</v>
      </c>
      <c r="F22" s="10" t="s">
        <v>86</v>
      </c>
      <c r="G22" s="10" t="s">
        <v>87</v>
      </c>
      <c r="H22" s="38">
        <v>42293</v>
      </c>
      <c r="I22" s="10" t="s">
        <v>166</v>
      </c>
      <c r="J22" s="12">
        <v>0</v>
      </c>
      <c r="K22" s="12">
        <v>1347.96</v>
      </c>
      <c r="L22" s="4" t="s">
        <v>16</v>
      </c>
      <c r="M22" s="8" t="s">
        <v>26</v>
      </c>
      <c r="N22" s="110">
        <v>6.1</v>
      </c>
    </row>
    <row r="23" spans="1:14" s="2" customFormat="1" ht="30" x14ac:dyDescent="0.25">
      <c r="A23" s="27">
        <v>14450</v>
      </c>
      <c r="B23" s="37" t="s">
        <v>77</v>
      </c>
      <c r="C23" s="6" t="s">
        <v>88</v>
      </c>
      <c r="D23" s="6" t="s">
        <v>169</v>
      </c>
      <c r="E23" s="6" t="s">
        <v>89</v>
      </c>
      <c r="F23" s="10" t="s">
        <v>90</v>
      </c>
      <c r="G23" s="10" t="s">
        <v>17</v>
      </c>
      <c r="H23" s="38">
        <v>2889566</v>
      </c>
      <c r="I23" s="10" t="s">
        <v>63</v>
      </c>
      <c r="J23" s="12">
        <v>-9.56</v>
      </c>
      <c r="K23" s="12">
        <v>1095.1400000000001</v>
      </c>
      <c r="L23" s="4" t="s">
        <v>16</v>
      </c>
      <c r="M23" s="8" t="s">
        <v>26</v>
      </c>
      <c r="N23" s="110">
        <v>13.85</v>
      </c>
    </row>
    <row r="24" spans="1:14" s="2" customFormat="1" ht="45" x14ac:dyDescent="0.25">
      <c r="A24" s="27">
        <v>14451</v>
      </c>
      <c r="B24" s="37" t="s">
        <v>91</v>
      </c>
      <c r="C24" s="6" t="s">
        <v>92</v>
      </c>
      <c r="D24" s="6" t="s">
        <v>93</v>
      </c>
      <c r="E24" s="6" t="s">
        <v>94</v>
      </c>
      <c r="F24" s="10" t="s">
        <v>95</v>
      </c>
      <c r="G24" s="10" t="s">
        <v>170</v>
      </c>
      <c r="H24" s="38">
        <v>1197939</v>
      </c>
      <c r="I24" s="10" t="s">
        <v>96</v>
      </c>
      <c r="J24" s="12">
        <v>148.97999999999999</v>
      </c>
      <c r="K24" s="12">
        <v>11209.5</v>
      </c>
      <c r="L24" s="4" t="s">
        <v>58</v>
      </c>
      <c r="M24" s="8" t="s">
        <v>19</v>
      </c>
      <c r="N24" s="110">
        <v>13.43</v>
      </c>
    </row>
    <row r="25" spans="1:14" s="2" customFormat="1" ht="30" x14ac:dyDescent="0.25">
      <c r="A25" s="27">
        <v>14452</v>
      </c>
      <c r="B25" s="37" t="s">
        <v>133</v>
      </c>
      <c r="C25" s="6" t="s">
        <v>134</v>
      </c>
      <c r="D25" s="6" t="s">
        <v>135</v>
      </c>
      <c r="E25" s="6" t="s">
        <v>136</v>
      </c>
      <c r="F25" s="10" t="s">
        <v>18</v>
      </c>
      <c r="G25" s="10" t="s">
        <v>137</v>
      </c>
      <c r="H25" s="38">
        <v>21983</v>
      </c>
      <c r="I25" s="10" t="s">
        <v>63</v>
      </c>
      <c r="J25" s="12">
        <v>-9.15</v>
      </c>
      <c r="K25" s="12">
        <v>383.36</v>
      </c>
      <c r="L25" s="4" t="s">
        <v>138</v>
      </c>
      <c r="M25" s="8" t="s">
        <v>25</v>
      </c>
      <c r="N25" s="110">
        <v>7.8</v>
      </c>
    </row>
    <row r="26" spans="1:14" s="2" customFormat="1" x14ac:dyDescent="0.25">
      <c r="A26" s="27">
        <v>14453</v>
      </c>
      <c r="B26" s="37" t="s">
        <v>139</v>
      </c>
      <c r="C26" s="6" t="s">
        <v>140</v>
      </c>
      <c r="D26" s="6" t="s">
        <v>141</v>
      </c>
      <c r="E26" s="6" t="s">
        <v>142</v>
      </c>
      <c r="F26" s="10" t="s">
        <v>18</v>
      </c>
      <c r="G26" s="10" t="s">
        <v>17</v>
      </c>
      <c r="H26" s="38">
        <v>252178</v>
      </c>
      <c r="I26" s="10" t="s">
        <v>61</v>
      </c>
      <c r="J26" s="12">
        <v>29.12</v>
      </c>
      <c r="K26" s="99">
        <v>387.5</v>
      </c>
      <c r="L26" s="4" t="s">
        <v>58</v>
      </c>
      <c r="M26" s="8" t="s">
        <v>28</v>
      </c>
      <c r="N26" s="110">
        <v>6.6</v>
      </c>
    </row>
    <row r="27" spans="1:14" s="2" customFormat="1" ht="30" x14ac:dyDescent="0.25">
      <c r="A27" s="27">
        <v>14454</v>
      </c>
      <c r="B27" s="37" t="s">
        <v>159</v>
      </c>
      <c r="C27" s="6" t="s">
        <v>160</v>
      </c>
      <c r="D27" s="6" t="s">
        <v>161</v>
      </c>
      <c r="E27" s="6" t="s">
        <v>162</v>
      </c>
      <c r="F27" s="10" t="s">
        <v>18</v>
      </c>
      <c r="G27" s="10" t="s">
        <v>17</v>
      </c>
      <c r="H27" s="38">
        <v>36818</v>
      </c>
      <c r="I27" s="10" t="s">
        <v>63</v>
      </c>
      <c r="J27" s="12">
        <v>13.99</v>
      </c>
      <c r="K27" s="99">
        <v>308.39999999999998</v>
      </c>
      <c r="L27" s="4" t="s">
        <v>16</v>
      </c>
      <c r="M27" s="8" t="s">
        <v>25</v>
      </c>
      <c r="N27" s="110">
        <v>6.4</v>
      </c>
    </row>
    <row r="28" spans="1:14" s="2" customFormat="1" x14ac:dyDescent="0.25">
      <c r="A28" s="62"/>
      <c r="B28" s="63"/>
      <c r="C28" s="64"/>
      <c r="D28" s="64"/>
      <c r="E28" s="64"/>
      <c r="F28" s="65"/>
      <c r="G28" s="66"/>
      <c r="H28" s="67"/>
      <c r="I28" s="68"/>
      <c r="J28" s="69"/>
      <c r="K28" s="69"/>
      <c r="L28" s="70"/>
      <c r="M28" s="68"/>
      <c r="N28" s="71"/>
    </row>
    <row r="29" spans="1:14" ht="26.25" x14ac:dyDescent="0.4">
      <c r="A29" s="1"/>
      <c r="B29" s="1"/>
      <c r="C29" s="1"/>
      <c r="D29" s="1"/>
      <c r="E29" s="1"/>
      <c r="F29" s="1"/>
      <c r="G29" s="40" t="s">
        <v>14</v>
      </c>
      <c r="H29" s="41">
        <f>SUM(H18:H27)</f>
        <v>5103296</v>
      </c>
      <c r="I29" s="42"/>
      <c r="J29" s="43">
        <f>SUM(J18:J27)</f>
        <v>342.31000000000006</v>
      </c>
      <c r="K29" s="43">
        <f>SUM(K18:K27)</f>
        <v>15788.86</v>
      </c>
      <c r="L29" s="1"/>
      <c r="M29" s="1"/>
    </row>
    <row r="30" spans="1:14" s="35" customFormat="1" ht="26.25" x14ac:dyDescent="0.4">
      <c r="A30" s="28"/>
      <c r="B30" s="28"/>
      <c r="C30" s="28"/>
      <c r="D30" s="28"/>
      <c r="E30" s="28"/>
      <c r="F30" s="28"/>
      <c r="G30" s="30"/>
      <c r="H30" s="44"/>
      <c r="I30" s="29"/>
      <c r="J30" s="34"/>
      <c r="K30" s="34"/>
      <c r="L30" s="28"/>
      <c r="M30" s="28"/>
    </row>
    <row r="31" spans="1:14" ht="11.25" customHeight="1" thickBot="1" x14ac:dyDescent="0.45">
      <c r="A31" s="1"/>
      <c r="B31" s="1"/>
      <c r="C31" s="1"/>
      <c r="D31" s="1"/>
      <c r="E31" s="1"/>
      <c r="F31" s="1"/>
      <c r="G31" s="24"/>
      <c r="H31" s="25"/>
      <c r="I31" s="23"/>
      <c r="J31" s="26"/>
      <c r="K31" s="26"/>
      <c r="L31" s="1"/>
      <c r="M31" s="1"/>
    </row>
    <row r="32" spans="1:14" x14ac:dyDescent="0.25">
      <c r="A32" s="227" t="s">
        <v>13</v>
      </c>
      <c r="B32" s="228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31"/>
      <c r="N32" s="214"/>
    </row>
    <row r="33" spans="1:14" ht="15.75" thickBot="1" x14ac:dyDescent="0.3">
      <c r="A33" s="229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2"/>
      <c r="N33" s="214"/>
    </row>
    <row r="34" spans="1:14" x14ac:dyDescent="0.25">
      <c r="A34" s="206" t="s">
        <v>0</v>
      </c>
      <c r="B34" s="210" t="s">
        <v>1</v>
      </c>
      <c r="C34" s="206" t="s">
        <v>2</v>
      </c>
      <c r="D34" s="206" t="s">
        <v>3</v>
      </c>
      <c r="E34" s="206" t="s">
        <v>4</v>
      </c>
      <c r="F34" s="206" t="s">
        <v>5</v>
      </c>
      <c r="G34" s="206" t="s">
        <v>6</v>
      </c>
      <c r="H34" s="206" t="s">
        <v>7</v>
      </c>
      <c r="I34" s="206" t="s">
        <v>8</v>
      </c>
      <c r="J34" s="206" t="s">
        <v>11</v>
      </c>
      <c r="K34" s="219" t="s">
        <v>23</v>
      </c>
      <c r="L34" s="206" t="s">
        <v>9</v>
      </c>
      <c r="M34" s="216" t="s">
        <v>10</v>
      </c>
      <c r="N34" s="215"/>
    </row>
    <row r="35" spans="1:14" x14ac:dyDescent="0.25">
      <c r="A35" s="206"/>
      <c r="B35" s="210"/>
      <c r="C35" s="206"/>
      <c r="D35" s="206"/>
      <c r="E35" s="206"/>
      <c r="F35" s="208"/>
      <c r="G35" s="208"/>
      <c r="H35" s="208"/>
      <c r="I35" s="208"/>
      <c r="J35" s="208"/>
      <c r="K35" s="206"/>
      <c r="L35" s="208"/>
      <c r="M35" s="217"/>
      <c r="N35" s="215"/>
    </row>
    <row r="36" spans="1:14" ht="15.75" thickBot="1" x14ac:dyDescent="0.3">
      <c r="A36" s="207"/>
      <c r="B36" s="211"/>
      <c r="C36" s="207"/>
      <c r="D36" s="207"/>
      <c r="E36" s="207"/>
      <c r="F36" s="209"/>
      <c r="G36" s="209"/>
      <c r="H36" s="209"/>
      <c r="I36" s="209"/>
      <c r="J36" s="209"/>
      <c r="K36" s="207"/>
      <c r="L36" s="209"/>
      <c r="M36" s="218"/>
      <c r="N36" s="215"/>
    </row>
    <row r="37" spans="1:14" s="35" customFormat="1" x14ac:dyDescent="0.25">
      <c r="A37" s="101"/>
      <c r="B37" s="104"/>
      <c r="C37" s="101"/>
      <c r="D37" s="101"/>
      <c r="E37" s="101"/>
      <c r="F37" s="103"/>
      <c r="G37" s="103"/>
      <c r="H37" s="103"/>
      <c r="I37" s="103"/>
      <c r="J37" s="103"/>
      <c r="K37" s="101"/>
      <c r="L37" s="103"/>
      <c r="M37" s="105"/>
      <c r="N37" s="100"/>
    </row>
    <row r="38" spans="1:14" s="2" customFormat="1" x14ac:dyDescent="0.25">
      <c r="A38" s="5">
        <v>48</v>
      </c>
      <c r="B38" s="21" t="s">
        <v>97</v>
      </c>
      <c r="C38" s="6" t="s">
        <v>98</v>
      </c>
      <c r="D38" s="6" t="s">
        <v>99</v>
      </c>
      <c r="E38" s="6" t="s">
        <v>100</v>
      </c>
      <c r="F38" s="8" t="s">
        <v>18</v>
      </c>
      <c r="G38" s="11" t="s">
        <v>17</v>
      </c>
      <c r="H38" s="38">
        <v>230971</v>
      </c>
      <c r="I38" s="10" t="s">
        <v>29</v>
      </c>
      <c r="J38" s="99">
        <v>68.5</v>
      </c>
      <c r="K38" s="12">
        <v>298.8</v>
      </c>
      <c r="L38" s="4" t="s">
        <v>21</v>
      </c>
      <c r="M38" s="8" t="s">
        <v>26</v>
      </c>
      <c r="N38" s="20"/>
    </row>
    <row r="39" spans="1:14" s="2" customFormat="1" x14ac:dyDescent="0.25">
      <c r="A39" s="5">
        <v>49</v>
      </c>
      <c r="B39" s="21" t="s">
        <v>97</v>
      </c>
      <c r="C39" s="6" t="s">
        <v>101</v>
      </c>
      <c r="D39" s="6" t="s">
        <v>102</v>
      </c>
      <c r="E39" s="6" t="s">
        <v>103</v>
      </c>
      <c r="F39" s="8" t="s">
        <v>18</v>
      </c>
      <c r="G39" s="10" t="s">
        <v>104</v>
      </c>
      <c r="H39" s="38">
        <v>47635</v>
      </c>
      <c r="I39" s="10" t="s">
        <v>24</v>
      </c>
      <c r="J39" s="12">
        <v>0</v>
      </c>
      <c r="K39" s="12">
        <v>516.76</v>
      </c>
      <c r="L39" s="4" t="s">
        <v>21</v>
      </c>
      <c r="M39" s="8" t="s">
        <v>19</v>
      </c>
      <c r="N39" s="20"/>
    </row>
    <row r="40" spans="1:14" s="3" customFormat="1" x14ac:dyDescent="0.25">
      <c r="A40" s="27">
        <v>50</v>
      </c>
      <c r="B40" s="31" t="s">
        <v>105</v>
      </c>
      <c r="C40" s="6" t="s">
        <v>106</v>
      </c>
      <c r="D40" s="14" t="s">
        <v>171</v>
      </c>
      <c r="E40" s="7" t="s">
        <v>107</v>
      </c>
      <c r="F40" s="9" t="s">
        <v>18</v>
      </c>
      <c r="G40" s="32" t="s">
        <v>17</v>
      </c>
      <c r="H40" s="39">
        <v>110468</v>
      </c>
      <c r="I40" s="15" t="s">
        <v>29</v>
      </c>
      <c r="J40" s="13">
        <v>55</v>
      </c>
      <c r="K40" s="13">
        <v>182.22</v>
      </c>
      <c r="L40" s="4" t="s">
        <v>16</v>
      </c>
      <c r="M40" s="8" t="s">
        <v>56</v>
      </c>
      <c r="N40" s="33"/>
    </row>
    <row r="41" spans="1:14" s="3" customFormat="1" ht="30" x14ac:dyDescent="0.25">
      <c r="A41" s="27">
        <v>51</v>
      </c>
      <c r="B41" s="31" t="s">
        <v>108</v>
      </c>
      <c r="C41" s="6" t="s">
        <v>109</v>
      </c>
      <c r="D41" s="14" t="s">
        <v>172</v>
      </c>
      <c r="E41" s="14" t="s">
        <v>110</v>
      </c>
      <c r="F41" s="9" t="s">
        <v>18</v>
      </c>
      <c r="G41" s="32" t="s">
        <v>27</v>
      </c>
      <c r="H41" s="39">
        <v>150440</v>
      </c>
      <c r="I41" s="15" t="s">
        <v>24</v>
      </c>
      <c r="J41" s="13">
        <v>0</v>
      </c>
      <c r="K41" s="13">
        <v>956.73</v>
      </c>
      <c r="L41" s="4" t="s">
        <v>55</v>
      </c>
      <c r="M41" s="9" t="s">
        <v>26</v>
      </c>
      <c r="N41" s="33"/>
    </row>
    <row r="42" spans="1:14" s="3" customFormat="1" x14ac:dyDescent="0.25">
      <c r="A42" s="27">
        <v>52</v>
      </c>
      <c r="B42" s="31" t="s">
        <v>108</v>
      </c>
      <c r="C42" s="6" t="s">
        <v>111</v>
      </c>
      <c r="D42" s="14" t="s">
        <v>112</v>
      </c>
      <c r="E42" s="14" t="s">
        <v>113</v>
      </c>
      <c r="F42" s="9" t="s">
        <v>18</v>
      </c>
      <c r="G42" s="32" t="s">
        <v>17</v>
      </c>
      <c r="H42" s="39">
        <v>51510</v>
      </c>
      <c r="I42" s="15" t="s">
        <v>29</v>
      </c>
      <c r="J42" s="13">
        <v>29.38</v>
      </c>
      <c r="K42" s="22">
        <v>487</v>
      </c>
      <c r="L42" s="4" t="s">
        <v>21</v>
      </c>
      <c r="M42" s="9" t="s">
        <v>59</v>
      </c>
      <c r="N42" s="33"/>
    </row>
    <row r="43" spans="1:14" s="3" customFormat="1" ht="45" x14ac:dyDescent="0.25">
      <c r="A43" s="27">
        <v>53</v>
      </c>
      <c r="B43" s="31" t="s">
        <v>108</v>
      </c>
      <c r="C43" s="14" t="s">
        <v>114</v>
      </c>
      <c r="D43" s="14" t="s">
        <v>115</v>
      </c>
      <c r="E43" s="14" t="s">
        <v>116</v>
      </c>
      <c r="F43" s="81" t="s">
        <v>18</v>
      </c>
      <c r="G43" s="130" t="s">
        <v>17</v>
      </c>
      <c r="H43" s="39">
        <v>10382</v>
      </c>
      <c r="I43" s="81" t="s">
        <v>117</v>
      </c>
      <c r="J43" s="13">
        <v>10.45</v>
      </c>
      <c r="K43" s="114">
        <v>102.6</v>
      </c>
      <c r="L43" s="115" t="s">
        <v>16</v>
      </c>
      <c r="M43" s="9" t="s">
        <v>19</v>
      </c>
      <c r="N43" s="33"/>
    </row>
    <row r="44" spans="1:14" s="3" customFormat="1" ht="30" x14ac:dyDescent="0.25">
      <c r="A44" s="27">
        <v>54</v>
      </c>
      <c r="B44" s="31" t="s">
        <v>133</v>
      </c>
      <c r="C44" s="14" t="s">
        <v>143</v>
      </c>
      <c r="D44" s="14" t="s">
        <v>144</v>
      </c>
      <c r="E44" s="14" t="s">
        <v>145</v>
      </c>
      <c r="F44" s="9" t="s">
        <v>18</v>
      </c>
      <c r="G44" s="11" t="s">
        <v>17</v>
      </c>
      <c r="H44" s="39">
        <v>33725</v>
      </c>
      <c r="I44" s="81" t="s">
        <v>24</v>
      </c>
      <c r="J44" s="13">
        <v>0</v>
      </c>
      <c r="K44" s="22">
        <v>1517</v>
      </c>
      <c r="L44" s="4" t="s">
        <v>55</v>
      </c>
      <c r="M44" s="9" t="s">
        <v>146</v>
      </c>
      <c r="N44" s="33"/>
    </row>
    <row r="45" spans="1:14" s="3" customFormat="1" ht="30" x14ac:dyDescent="0.25">
      <c r="A45" s="27">
        <v>55</v>
      </c>
      <c r="B45" s="31" t="s">
        <v>139</v>
      </c>
      <c r="C45" s="14" t="s">
        <v>147</v>
      </c>
      <c r="D45" s="14" t="s">
        <v>148</v>
      </c>
      <c r="E45" s="14" t="s">
        <v>149</v>
      </c>
      <c r="F45" s="9" t="s">
        <v>18</v>
      </c>
      <c r="G45" s="111" t="s">
        <v>17</v>
      </c>
      <c r="H45" s="174">
        <v>277213</v>
      </c>
      <c r="I45" s="81" t="s">
        <v>29</v>
      </c>
      <c r="J45" s="13">
        <v>65.06</v>
      </c>
      <c r="K45" s="22">
        <v>286</v>
      </c>
      <c r="L45" s="4" t="s">
        <v>55</v>
      </c>
      <c r="M45" s="9" t="s">
        <v>25</v>
      </c>
      <c r="N45" s="33"/>
    </row>
    <row r="46" spans="1:14" s="3" customFormat="1" x14ac:dyDescent="0.25">
      <c r="A46" s="27">
        <v>56</v>
      </c>
      <c r="B46" s="31" t="s">
        <v>150</v>
      </c>
      <c r="C46" s="14" t="s">
        <v>151</v>
      </c>
      <c r="D46" s="14" t="s">
        <v>152</v>
      </c>
      <c r="E46" s="14" t="s">
        <v>153</v>
      </c>
      <c r="F46" s="9" t="s">
        <v>18</v>
      </c>
      <c r="G46" s="111" t="s">
        <v>27</v>
      </c>
      <c r="H46" s="39">
        <v>351517</v>
      </c>
      <c r="I46" s="81" t="s">
        <v>24</v>
      </c>
      <c r="J46" s="13">
        <v>0</v>
      </c>
      <c r="K46" s="169">
        <v>245.05</v>
      </c>
      <c r="L46" s="4" t="s">
        <v>21</v>
      </c>
      <c r="M46" s="9" t="s">
        <v>25</v>
      </c>
      <c r="N46" s="33"/>
    </row>
    <row r="47" spans="1:14" s="3" customFormat="1" x14ac:dyDescent="0.25">
      <c r="A47" s="27">
        <v>57</v>
      </c>
      <c r="B47" s="31" t="s">
        <v>159</v>
      </c>
      <c r="C47" s="14" t="s">
        <v>151</v>
      </c>
      <c r="D47" s="14" t="s">
        <v>163</v>
      </c>
      <c r="E47" s="14" t="s">
        <v>164</v>
      </c>
      <c r="F47" s="9" t="s">
        <v>18</v>
      </c>
      <c r="G47" s="111" t="s">
        <v>27</v>
      </c>
      <c r="H47" s="39">
        <v>99852</v>
      </c>
      <c r="I47" s="81" t="s">
        <v>24</v>
      </c>
      <c r="J47" s="13">
        <v>0</v>
      </c>
      <c r="K47" s="169">
        <v>245.05</v>
      </c>
      <c r="L47" s="4" t="s">
        <v>21</v>
      </c>
      <c r="M47" s="9" t="s">
        <v>26</v>
      </c>
      <c r="N47" s="33"/>
    </row>
    <row r="48" spans="1:14" s="3" customFormat="1" x14ac:dyDescent="0.25">
      <c r="A48" s="72"/>
      <c r="B48" s="73"/>
      <c r="C48" s="74"/>
      <c r="D48" s="74"/>
      <c r="E48" s="74"/>
      <c r="F48" s="75"/>
      <c r="G48" s="76"/>
      <c r="H48" s="77"/>
      <c r="I48" s="78"/>
      <c r="J48" s="79"/>
      <c r="K48" s="80"/>
      <c r="L48" s="70"/>
      <c r="M48" s="75"/>
      <c r="N48" s="33"/>
    </row>
    <row r="49" spans="1:13" ht="26.25" x14ac:dyDescent="0.4">
      <c r="A49" s="1"/>
      <c r="B49" s="1"/>
      <c r="C49" s="1"/>
      <c r="D49" s="1"/>
      <c r="E49" s="1"/>
      <c r="F49" s="1"/>
      <c r="G49" s="40" t="s">
        <v>14</v>
      </c>
      <c r="H49" s="41">
        <f>SUM(H38:H47)</f>
        <v>1363713</v>
      </c>
      <c r="I49" s="42"/>
      <c r="J49" s="43">
        <f>SUM(J38:J47)</f>
        <v>228.39</v>
      </c>
      <c r="K49" s="43">
        <f>SUM(K38:K47)</f>
        <v>4837.2100000000009</v>
      </c>
      <c r="L49" s="1"/>
      <c r="M49" s="1"/>
    </row>
    <row r="50" spans="1:13" s="35" customFormat="1" ht="27" thickBot="1" x14ac:dyDescent="0.45">
      <c r="A50" s="28"/>
      <c r="B50" s="28"/>
      <c r="C50" s="28"/>
      <c r="D50" s="28"/>
      <c r="E50" s="28"/>
      <c r="F50" s="108"/>
      <c r="G50" s="30"/>
      <c r="H50" s="44"/>
      <c r="I50" s="29"/>
      <c r="J50" s="34"/>
      <c r="K50" s="34"/>
      <c r="L50" s="108"/>
      <c r="M50" s="28"/>
    </row>
    <row r="51" spans="1:13" s="109" customFormat="1" ht="29.25" thickTop="1" thickBot="1" x14ac:dyDescent="0.4">
      <c r="A51" s="116" t="s">
        <v>60</v>
      </c>
      <c r="B51" s="123"/>
      <c r="C51" s="117"/>
      <c r="D51" s="117"/>
      <c r="E51" s="117"/>
      <c r="F51" s="117"/>
      <c r="G51" s="117"/>
      <c r="H51" s="117"/>
      <c r="I51" s="117"/>
      <c r="J51" s="117"/>
      <c r="K51" s="117"/>
      <c r="L51" s="118"/>
    </row>
    <row r="52" spans="1:13" s="109" customFormat="1" ht="16.5" customHeight="1" thickTop="1" x14ac:dyDescent="0.25">
      <c r="A52" s="198" t="s">
        <v>33</v>
      </c>
      <c r="B52" s="199"/>
      <c r="C52" s="195" t="s">
        <v>2</v>
      </c>
      <c r="D52" s="195" t="s">
        <v>34</v>
      </c>
      <c r="E52" s="195" t="s">
        <v>4</v>
      </c>
      <c r="F52" s="195" t="s">
        <v>5</v>
      </c>
      <c r="G52" s="192" t="s">
        <v>6</v>
      </c>
      <c r="H52" s="185" t="s">
        <v>7</v>
      </c>
      <c r="I52" s="185" t="s">
        <v>35</v>
      </c>
      <c r="J52" s="185" t="s">
        <v>32</v>
      </c>
      <c r="K52" s="185" t="s">
        <v>9</v>
      </c>
      <c r="L52" s="179" t="s">
        <v>10</v>
      </c>
    </row>
    <row r="53" spans="1:13" s="109" customFormat="1" ht="15.75" customHeight="1" thickBot="1" x14ac:dyDescent="0.3">
      <c r="A53" s="200"/>
      <c r="B53" s="201"/>
      <c r="C53" s="196"/>
      <c r="D53" s="196"/>
      <c r="E53" s="196"/>
      <c r="F53" s="196"/>
      <c r="G53" s="193"/>
      <c r="H53" s="180"/>
      <c r="I53" s="180"/>
      <c r="J53" s="180"/>
      <c r="K53" s="180"/>
      <c r="L53" s="180"/>
    </row>
    <row r="54" spans="1:13" s="109" customFormat="1" ht="2.25" hidden="1" customHeight="1" thickBot="1" x14ac:dyDescent="0.3">
      <c r="A54" s="204"/>
      <c r="B54" s="205"/>
      <c r="C54" s="196"/>
      <c r="D54" s="196"/>
      <c r="E54" s="196"/>
      <c r="F54" s="196"/>
      <c r="G54" s="193"/>
      <c r="H54" s="180"/>
      <c r="I54" s="180"/>
      <c r="J54" s="180"/>
      <c r="K54" s="180"/>
      <c r="L54" s="180"/>
    </row>
    <row r="55" spans="1:13" s="109" customFormat="1" ht="15.75" thickTop="1" x14ac:dyDescent="0.25">
      <c r="A55" s="202" t="s">
        <v>37</v>
      </c>
      <c r="B55" s="195" t="s">
        <v>38</v>
      </c>
      <c r="C55" s="196"/>
      <c r="D55" s="196"/>
      <c r="E55" s="196"/>
      <c r="F55" s="196"/>
      <c r="G55" s="193"/>
      <c r="H55" s="180"/>
      <c r="I55" s="180"/>
      <c r="J55" s="180"/>
      <c r="K55" s="180"/>
      <c r="L55" s="180"/>
    </row>
    <row r="56" spans="1:13" s="109" customFormat="1" ht="20.25" customHeight="1" thickBot="1" x14ac:dyDescent="0.3">
      <c r="A56" s="203"/>
      <c r="B56" s="197"/>
      <c r="C56" s="197"/>
      <c r="D56" s="197"/>
      <c r="E56" s="197"/>
      <c r="F56" s="197"/>
      <c r="G56" s="194"/>
      <c r="H56" s="181"/>
      <c r="I56" s="186"/>
      <c r="J56" s="181"/>
      <c r="K56" s="186"/>
      <c r="L56" s="181"/>
    </row>
    <row r="57" spans="1:13" s="109" customFormat="1" x14ac:dyDescent="0.25">
      <c r="A57" s="187"/>
      <c r="B57" s="188"/>
      <c r="C57" s="170"/>
      <c r="D57" s="170"/>
      <c r="E57" s="170"/>
      <c r="F57" s="170"/>
      <c r="G57" s="170"/>
      <c r="H57" s="189"/>
      <c r="I57" s="190"/>
      <c r="J57" s="170"/>
      <c r="K57" s="170"/>
      <c r="L57" s="170"/>
    </row>
    <row r="58" spans="1:13" x14ac:dyDescent="0.25">
      <c r="A58" s="171" t="s">
        <v>154</v>
      </c>
      <c r="B58" s="182" t="s">
        <v>139</v>
      </c>
      <c r="C58" s="191" t="s">
        <v>156</v>
      </c>
      <c r="D58" s="191" t="s">
        <v>173</v>
      </c>
      <c r="E58" s="191" t="s">
        <v>157</v>
      </c>
      <c r="F58" s="182" t="s">
        <v>30</v>
      </c>
      <c r="G58" s="182" t="s">
        <v>17</v>
      </c>
      <c r="H58" s="183">
        <v>1718</v>
      </c>
      <c r="I58" s="182" t="s">
        <v>158</v>
      </c>
      <c r="J58" s="184">
        <v>660</v>
      </c>
      <c r="K58" s="182" t="s">
        <v>16</v>
      </c>
      <c r="L58" s="182" t="s">
        <v>26</v>
      </c>
    </row>
    <row r="59" spans="1:13" ht="41.25" customHeight="1" x14ac:dyDescent="0.25">
      <c r="A59" s="172" t="s">
        <v>155</v>
      </c>
      <c r="B59" s="182"/>
      <c r="C59" s="191"/>
      <c r="D59" s="191"/>
      <c r="E59" s="191"/>
      <c r="F59" s="182"/>
      <c r="G59" s="182"/>
      <c r="H59" s="183"/>
      <c r="I59" s="182"/>
      <c r="J59" s="184"/>
      <c r="K59" s="182"/>
      <c r="L59" s="182"/>
    </row>
    <row r="60" spans="1:13" ht="15.75" thickBot="1" x14ac:dyDescent="0.3">
      <c r="A60" s="124"/>
      <c r="B60" s="124"/>
      <c r="C60" s="124"/>
      <c r="D60" s="124"/>
      <c r="E60" s="124"/>
      <c r="F60" s="124"/>
      <c r="G60" s="125"/>
      <c r="H60" s="125"/>
      <c r="I60" s="125"/>
      <c r="J60" s="125"/>
      <c r="K60" s="124"/>
      <c r="L60" s="124"/>
    </row>
    <row r="61" spans="1:13" ht="53.25" thickBot="1" x14ac:dyDescent="0.45">
      <c r="A61" s="112"/>
      <c r="B61" s="119"/>
      <c r="C61" s="119"/>
      <c r="D61" s="119"/>
      <c r="E61" s="119"/>
      <c r="F61" s="120"/>
      <c r="G61" s="113" t="s">
        <v>14</v>
      </c>
      <c r="H61" s="122">
        <f>SUM(H58:H59)</f>
        <v>1718</v>
      </c>
      <c r="I61" s="121"/>
      <c r="J61" s="126">
        <f>SUM(J58:J59)</f>
        <v>660</v>
      </c>
      <c r="K61" s="119"/>
      <c r="L61" s="119"/>
    </row>
    <row r="62" spans="1:13" s="109" customFormat="1" ht="26.25" x14ac:dyDescent="0.4">
      <c r="A62" s="132"/>
      <c r="B62" s="133"/>
      <c r="C62" s="133"/>
      <c r="D62" s="133"/>
      <c r="E62" s="133"/>
      <c r="F62" s="133"/>
      <c r="G62" s="175"/>
      <c r="H62" s="176"/>
      <c r="I62" s="177"/>
      <c r="J62" s="178"/>
      <c r="K62" s="133"/>
      <c r="L62" s="133"/>
    </row>
    <row r="63" spans="1:13" s="109" customFormat="1" ht="26.25" x14ac:dyDescent="0.4">
      <c r="A63" s="132"/>
      <c r="B63" s="133"/>
      <c r="C63" s="133"/>
      <c r="D63" s="133"/>
      <c r="E63" s="133"/>
      <c r="F63" s="133"/>
      <c r="G63" s="175"/>
      <c r="H63" s="176"/>
      <c r="I63" s="177"/>
      <c r="J63" s="178"/>
      <c r="K63" s="133"/>
      <c r="L63" s="133"/>
    </row>
    <row r="64" spans="1:13" s="109" customFormat="1" ht="26.25" x14ac:dyDescent="0.4">
      <c r="A64" s="132"/>
      <c r="B64" s="133"/>
      <c r="C64" s="133"/>
      <c r="D64" s="133"/>
      <c r="E64" s="133"/>
      <c r="F64" s="133"/>
      <c r="G64" s="175"/>
      <c r="H64" s="176"/>
      <c r="I64" s="177"/>
      <c r="J64" s="178"/>
      <c r="K64" s="133"/>
      <c r="L64" s="133"/>
    </row>
    <row r="65" spans="1:13" s="109" customFormat="1" ht="26.25" x14ac:dyDescent="0.4">
      <c r="A65" s="132"/>
      <c r="B65" s="133"/>
      <c r="C65" s="133"/>
      <c r="D65" s="133"/>
      <c r="E65" s="133"/>
      <c r="F65" s="133"/>
      <c r="G65" s="175"/>
      <c r="H65" s="176"/>
      <c r="I65" s="177"/>
      <c r="J65" s="178"/>
      <c r="K65" s="133"/>
      <c r="L65" s="133"/>
    </row>
    <row r="66" spans="1:13" s="109" customFormat="1" ht="26.25" x14ac:dyDescent="0.4">
      <c r="A66" s="132"/>
      <c r="B66" s="133"/>
      <c r="C66" s="133"/>
      <c r="D66" s="133"/>
      <c r="E66" s="133"/>
      <c r="F66" s="133"/>
      <c r="G66" s="175"/>
      <c r="H66" s="176"/>
      <c r="I66" s="177"/>
      <c r="J66" s="178"/>
      <c r="K66" s="133"/>
      <c r="L66" s="133"/>
    </row>
    <row r="67" spans="1:13" s="109" customFormat="1" ht="27" thickBot="1" x14ac:dyDescent="0.45">
      <c r="A67" s="132"/>
      <c r="B67" s="133"/>
      <c r="C67" s="133"/>
      <c r="D67" s="133"/>
      <c r="E67" s="133"/>
      <c r="F67" s="133"/>
      <c r="G67" s="134"/>
      <c r="H67" s="135"/>
      <c r="I67" s="136"/>
      <c r="J67" s="137"/>
      <c r="K67" s="133"/>
      <c r="L67" s="133"/>
    </row>
    <row r="68" spans="1:13" s="109" customFormat="1" ht="28.5" thickBot="1" x14ac:dyDescent="0.45">
      <c r="A68" s="220" t="s">
        <v>118</v>
      </c>
      <c r="B68" s="221"/>
      <c r="C68" s="221"/>
      <c r="D68" s="138"/>
      <c r="E68" s="138"/>
      <c r="F68" s="138"/>
      <c r="G68" s="139"/>
      <c r="H68" s="140"/>
      <c r="I68" s="138"/>
      <c r="J68" s="141"/>
      <c r="K68" s="141"/>
      <c r="L68" s="138"/>
      <c r="M68" s="142"/>
    </row>
    <row r="69" spans="1:13" s="109" customFormat="1" ht="31.5" thickBot="1" x14ac:dyDescent="0.3">
      <c r="A69" s="143" t="s">
        <v>119</v>
      </c>
      <c r="B69" s="144" t="s">
        <v>120</v>
      </c>
      <c r="C69" s="145" t="s">
        <v>2</v>
      </c>
      <c r="D69" s="145" t="s">
        <v>3</v>
      </c>
      <c r="E69" s="145" t="s">
        <v>4</v>
      </c>
      <c r="F69" s="145" t="s">
        <v>5</v>
      </c>
      <c r="G69" s="146" t="s">
        <v>6</v>
      </c>
      <c r="H69" s="147" t="s">
        <v>7</v>
      </c>
      <c r="I69" s="148" t="s">
        <v>121</v>
      </c>
      <c r="J69" s="149" t="s">
        <v>122</v>
      </c>
      <c r="K69" s="149" t="s">
        <v>22</v>
      </c>
      <c r="L69" s="145" t="s">
        <v>123</v>
      </c>
      <c r="M69" s="150" t="s">
        <v>10</v>
      </c>
    </row>
    <row r="70" spans="1:13" s="109" customFormat="1" ht="15.75" x14ac:dyDescent="0.25">
      <c r="A70" s="57"/>
      <c r="B70" s="151"/>
      <c r="C70" s="152"/>
      <c r="D70" s="152"/>
      <c r="E70" s="152"/>
      <c r="F70" s="152"/>
      <c r="G70" s="153"/>
      <c r="H70" s="154"/>
      <c r="I70" s="155"/>
      <c r="J70" s="156"/>
      <c r="K70" s="156"/>
      <c r="L70" s="152"/>
      <c r="M70" s="157"/>
    </row>
    <row r="71" spans="1:13" s="109" customFormat="1" ht="36" x14ac:dyDescent="0.25">
      <c r="A71" s="158">
        <v>5</v>
      </c>
      <c r="B71" s="159" t="s">
        <v>105</v>
      </c>
      <c r="C71" s="160" t="s">
        <v>127</v>
      </c>
      <c r="D71" s="131" t="s">
        <v>126</v>
      </c>
      <c r="E71" s="160" t="s">
        <v>128</v>
      </c>
      <c r="F71" s="131" t="s">
        <v>18</v>
      </c>
      <c r="G71" s="161" t="s">
        <v>17</v>
      </c>
      <c r="H71" s="162">
        <v>188315</v>
      </c>
      <c r="I71" s="161" t="s">
        <v>124</v>
      </c>
      <c r="J71" s="163">
        <v>852.38</v>
      </c>
      <c r="K71" s="163">
        <v>2088.19</v>
      </c>
      <c r="L71" s="4" t="s">
        <v>174</v>
      </c>
      <c r="M71" s="131" t="s">
        <v>25</v>
      </c>
    </row>
    <row r="72" spans="1:13" s="109" customFormat="1" ht="36" x14ac:dyDescent="0.25">
      <c r="A72" s="158">
        <v>6</v>
      </c>
      <c r="B72" s="159" t="s">
        <v>125</v>
      </c>
      <c r="C72" s="160" t="s">
        <v>129</v>
      </c>
      <c r="D72" s="131" t="s">
        <v>130</v>
      </c>
      <c r="E72" s="160" t="s">
        <v>131</v>
      </c>
      <c r="F72" s="131" t="s">
        <v>18</v>
      </c>
      <c r="G72" s="161" t="s">
        <v>27</v>
      </c>
      <c r="H72" s="162">
        <v>33680</v>
      </c>
      <c r="I72" s="161" t="s">
        <v>124</v>
      </c>
      <c r="J72" s="163">
        <v>120.04</v>
      </c>
      <c r="K72" s="163">
        <v>169</v>
      </c>
      <c r="L72" s="4" t="s">
        <v>132</v>
      </c>
      <c r="M72" s="131" t="s">
        <v>25</v>
      </c>
    </row>
    <row r="73" spans="1:13" s="109" customFormat="1" x14ac:dyDescent="0.25"/>
    <row r="74" spans="1:13" ht="26.25" x14ac:dyDescent="0.4">
      <c r="A74" s="222"/>
      <c r="B74" s="222"/>
      <c r="C74" s="109"/>
      <c r="D74" s="109"/>
      <c r="E74" s="109"/>
      <c r="F74" s="109"/>
      <c r="G74" s="164" t="s">
        <v>14</v>
      </c>
      <c r="H74" s="165">
        <f>SUM(H71:H72)</f>
        <v>221995</v>
      </c>
      <c r="I74" s="166"/>
      <c r="J74" s="167">
        <f>SUM(J71:J72)</f>
        <v>972.42</v>
      </c>
      <c r="K74" s="168">
        <f>SUM(K71:K72)</f>
        <v>2257.19</v>
      </c>
      <c r="L74" s="109"/>
      <c r="M74" s="109"/>
    </row>
    <row r="75" spans="1:13" x14ac:dyDescent="0.25">
      <c r="A75" s="109"/>
    </row>
    <row r="76" spans="1:13" ht="33.75" x14ac:dyDescent="0.5">
      <c r="A76" s="109"/>
      <c r="B76" s="109"/>
      <c r="C76" s="109"/>
      <c r="D76" s="107"/>
      <c r="E76" s="109"/>
    </row>
    <row r="77" spans="1:13" ht="33.75" x14ac:dyDescent="0.5">
      <c r="A77" s="106"/>
      <c r="B77" s="109"/>
      <c r="C77" s="109"/>
      <c r="D77" s="107"/>
      <c r="E77" s="109"/>
      <c r="G77" s="127" t="s">
        <v>62</v>
      </c>
      <c r="H77" s="128">
        <f>SUM(H29,H49,H61,H74)</f>
        <v>6690722</v>
      </c>
      <c r="I77" s="127"/>
      <c r="J77" s="129">
        <f>SUM(J29,J49,J61,J74)</f>
        <v>2203.12</v>
      </c>
      <c r="K77" s="129">
        <f>SUM(K29,K49,K74)</f>
        <v>22883.26</v>
      </c>
    </row>
    <row r="78" spans="1:13" ht="33.75" x14ac:dyDescent="0.5">
      <c r="A78" s="106"/>
      <c r="B78" s="173"/>
      <c r="C78" s="109"/>
      <c r="D78" s="107"/>
      <c r="E78" s="109"/>
    </row>
    <row r="80" spans="1:13" ht="21" x14ac:dyDescent="0.35">
      <c r="A80" s="106"/>
    </row>
    <row r="82" spans="1:5" x14ac:dyDescent="0.25">
      <c r="A82" s="109"/>
      <c r="B82" s="109"/>
      <c r="C82" s="109"/>
      <c r="D82" s="109"/>
      <c r="E82" s="109"/>
    </row>
    <row r="83" spans="1:5" ht="33.75" x14ac:dyDescent="0.5">
      <c r="A83" s="109"/>
      <c r="B83" s="109"/>
      <c r="C83" s="109"/>
      <c r="D83" s="107" t="s">
        <v>64</v>
      </c>
      <c r="E83" s="109"/>
    </row>
    <row r="84" spans="1:5" ht="33.75" x14ac:dyDescent="0.5">
      <c r="A84" s="106" t="s">
        <v>65</v>
      </c>
      <c r="B84" s="109"/>
      <c r="C84" s="109"/>
      <c r="D84" s="107" t="s">
        <v>66</v>
      </c>
      <c r="E84" s="109"/>
    </row>
    <row r="85" spans="1:5" ht="33.75" x14ac:dyDescent="0.5">
      <c r="A85" s="106" t="s">
        <v>67</v>
      </c>
      <c r="B85" s="173">
        <f ca="1">TODAY()</f>
        <v>44379</v>
      </c>
      <c r="C85" s="109"/>
      <c r="D85" s="107" t="s">
        <v>68</v>
      </c>
      <c r="E85" s="109"/>
    </row>
    <row r="86" spans="1:5" x14ac:dyDescent="0.25">
      <c r="A86" s="109"/>
      <c r="B86" s="109"/>
      <c r="C86" s="109"/>
      <c r="D86" s="109"/>
      <c r="E86" s="109"/>
    </row>
    <row r="87" spans="1:5" ht="21" x14ac:dyDescent="0.35">
      <c r="A87" s="106"/>
      <c r="B87" s="109"/>
      <c r="C87" s="109"/>
      <c r="D87" s="109"/>
      <c r="E87" s="109"/>
    </row>
  </sheetData>
  <mergeCells count="63">
    <mergeCell ref="A68:C68"/>
    <mergeCell ref="A74:B74"/>
    <mergeCell ref="A6:M7"/>
    <mergeCell ref="A12:M13"/>
    <mergeCell ref="A32:M33"/>
    <mergeCell ref="A8:M11"/>
    <mergeCell ref="G14:G16"/>
    <mergeCell ref="H14:H16"/>
    <mergeCell ref="I14:I16"/>
    <mergeCell ref="E14:E16"/>
    <mergeCell ref="F14:F16"/>
    <mergeCell ref="J14:J16"/>
    <mergeCell ref="M14:M16"/>
    <mergeCell ref="C14:C16"/>
    <mergeCell ref="K14:K16"/>
    <mergeCell ref="A14:A16"/>
    <mergeCell ref="D14:D16"/>
    <mergeCell ref="B14:B16"/>
    <mergeCell ref="L14:L16"/>
    <mergeCell ref="L34:L36"/>
    <mergeCell ref="N12:N13"/>
    <mergeCell ref="N32:N33"/>
    <mergeCell ref="N34:N36"/>
    <mergeCell ref="M34:M36"/>
    <mergeCell ref="N14:N16"/>
    <mergeCell ref="K34:K36"/>
    <mergeCell ref="I34:I36"/>
    <mergeCell ref="J34:J36"/>
    <mergeCell ref="H34:H36"/>
    <mergeCell ref="D52:D56"/>
    <mergeCell ref="A54:B54"/>
    <mergeCell ref="A34:A36"/>
    <mergeCell ref="F34:F36"/>
    <mergeCell ref="G34:G36"/>
    <mergeCell ref="E34:E36"/>
    <mergeCell ref="B34:B36"/>
    <mergeCell ref="C34:C36"/>
    <mergeCell ref="D34:D36"/>
    <mergeCell ref="A57:B57"/>
    <mergeCell ref="H57:I57"/>
    <mergeCell ref="H52:H56"/>
    <mergeCell ref="I52:I56"/>
    <mergeCell ref="B58:B59"/>
    <mergeCell ref="C58:C59"/>
    <mergeCell ref="D58:D59"/>
    <mergeCell ref="E58:E59"/>
    <mergeCell ref="F58:F59"/>
    <mergeCell ref="G52:G56"/>
    <mergeCell ref="F52:F56"/>
    <mergeCell ref="E52:E56"/>
    <mergeCell ref="C52:C56"/>
    <mergeCell ref="A52:B53"/>
    <mergeCell ref="A55:A56"/>
    <mergeCell ref="B55:B56"/>
    <mergeCell ref="L52:L56"/>
    <mergeCell ref="L58:L59"/>
    <mergeCell ref="G58:G59"/>
    <mergeCell ref="H58:H59"/>
    <mergeCell ref="I58:I59"/>
    <mergeCell ref="J58:J59"/>
    <mergeCell ref="K58:K59"/>
    <mergeCell ref="J52:J56"/>
    <mergeCell ref="K52:K56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3" fitToHeight="0" orientation="landscape" r:id="rId1"/>
  <headerFooter>
    <oddFooter>Página &amp;P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workbookViewId="0">
      <selection activeCell="A3" sqref="A3:L15"/>
    </sheetView>
  </sheetViews>
  <sheetFormatPr baseColWidth="10" defaultRowHeight="15" x14ac:dyDescent="0.2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 x14ac:dyDescent="0.3"/>
    <row r="3" spans="1:12" ht="28.5" thickBot="1" x14ac:dyDescent="0.45">
      <c r="A3" s="45" t="s">
        <v>31</v>
      </c>
      <c r="B3" s="46"/>
      <c r="C3" s="46"/>
      <c r="D3" s="46"/>
      <c r="E3" s="46"/>
      <c r="F3" s="46"/>
      <c r="G3" s="47"/>
      <c r="H3" s="48"/>
      <c r="I3" s="46"/>
      <c r="J3" s="49"/>
      <c r="K3" s="46"/>
      <c r="L3" s="50"/>
    </row>
    <row r="4" spans="1:12" ht="15" customHeight="1" x14ac:dyDescent="0.25">
      <c r="A4" s="240"/>
      <c r="B4" s="241"/>
      <c r="C4" s="86"/>
      <c r="D4" s="86"/>
      <c r="E4" s="86"/>
      <c r="F4" s="86"/>
      <c r="G4" s="87"/>
      <c r="H4" s="242" t="s">
        <v>7</v>
      </c>
      <c r="I4" s="245" t="s">
        <v>35</v>
      </c>
      <c r="J4" s="242" t="s">
        <v>32</v>
      </c>
      <c r="K4" s="245" t="s">
        <v>9</v>
      </c>
      <c r="L4" s="242" t="s">
        <v>10</v>
      </c>
    </row>
    <row r="5" spans="1:12" ht="11.25" customHeight="1" thickBot="1" x14ac:dyDescent="0.3">
      <c r="A5" s="246" t="s">
        <v>33</v>
      </c>
      <c r="B5" s="247"/>
      <c r="C5" s="88" t="s">
        <v>2</v>
      </c>
      <c r="D5" s="88" t="s">
        <v>34</v>
      </c>
      <c r="E5" s="88" t="s">
        <v>4</v>
      </c>
      <c r="F5" s="88" t="s">
        <v>5</v>
      </c>
      <c r="G5" s="89" t="s">
        <v>6</v>
      </c>
      <c r="H5" s="243"/>
      <c r="I5" s="243"/>
      <c r="J5" s="243"/>
      <c r="K5" s="243"/>
      <c r="L5" s="243"/>
    </row>
    <row r="6" spans="1:12" ht="15.75" hidden="1" customHeight="1" thickBot="1" x14ac:dyDescent="0.3">
      <c r="A6" s="248"/>
      <c r="B6" s="249"/>
      <c r="C6" s="90"/>
      <c r="D6" s="90"/>
      <c r="E6" s="90"/>
      <c r="F6" s="90"/>
      <c r="G6" s="89" t="s">
        <v>36</v>
      </c>
      <c r="H6" s="243"/>
      <c r="I6" s="243"/>
      <c r="J6" s="243"/>
      <c r="K6" s="243"/>
      <c r="L6" s="243"/>
    </row>
    <row r="7" spans="1:12" x14ac:dyDescent="0.25">
      <c r="A7" s="91"/>
      <c r="B7" s="92"/>
      <c r="C7" s="90"/>
      <c r="D7" s="90"/>
      <c r="E7" s="90"/>
      <c r="F7" s="90"/>
      <c r="G7" s="89"/>
      <c r="H7" s="243"/>
      <c r="I7" s="243"/>
      <c r="J7" s="243"/>
      <c r="K7" s="243"/>
      <c r="L7" s="243"/>
    </row>
    <row r="8" spans="1:12" x14ac:dyDescent="0.25">
      <c r="A8" s="93" t="s">
        <v>37</v>
      </c>
      <c r="B8" s="94" t="s">
        <v>38</v>
      </c>
      <c r="C8" s="95"/>
      <c r="D8" s="95"/>
      <c r="E8" s="95"/>
      <c r="F8" s="95"/>
      <c r="G8" s="96"/>
      <c r="H8" s="244"/>
      <c r="I8" s="244"/>
      <c r="J8" s="244"/>
      <c r="K8" s="244"/>
      <c r="L8" s="244"/>
    </row>
    <row r="9" spans="1:12" x14ac:dyDescent="0.25">
      <c r="A9" s="250"/>
      <c r="B9" s="250"/>
      <c r="C9" s="97"/>
      <c r="D9" s="97"/>
      <c r="E9" s="97"/>
      <c r="F9" s="97"/>
      <c r="G9" s="97"/>
      <c r="H9" s="250"/>
      <c r="I9" s="250"/>
      <c r="J9" s="97"/>
      <c r="K9" s="97"/>
      <c r="L9" s="97"/>
    </row>
    <row r="10" spans="1:12" x14ac:dyDescent="0.25">
      <c r="A10" s="83" t="s">
        <v>39</v>
      </c>
      <c r="B10" s="251">
        <v>43699</v>
      </c>
      <c r="C10" s="252" t="s">
        <v>41</v>
      </c>
      <c r="D10" s="254" t="s">
        <v>42</v>
      </c>
      <c r="E10" s="254" t="s">
        <v>43</v>
      </c>
      <c r="F10" s="255" t="s">
        <v>30</v>
      </c>
      <c r="G10" s="255" t="s">
        <v>17</v>
      </c>
      <c r="H10" s="256">
        <v>27378</v>
      </c>
      <c r="I10" s="258" t="s">
        <v>44</v>
      </c>
      <c r="J10" s="259">
        <v>980.50699999999995</v>
      </c>
      <c r="K10" s="260" t="s">
        <v>16</v>
      </c>
      <c r="L10" s="255" t="s">
        <v>26</v>
      </c>
    </row>
    <row r="11" spans="1:12" x14ac:dyDescent="0.25">
      <c r="A11" s="83" t="s">
        <v>40</v>
      </c>
      <c r="B11" s="251"/>
      <c r="C11" s="253"/>
      <c r="D11" s="254"/>
      <c r="E11" s="254"/>
      <c r="F11" s="255"/>
      <c r="G11" s="255"/>
      <c r="H11" s="257"/>
      <c r="I11" s="258"/>
      <c r="J11" s="259"/>
      <c r="K11" s="261"/>
      <c r="L11" s="255"/>
    </row>
    <row r="12" spans="1:12" x14ac:dyDescent="0.25">
      <c r="A12" s="83" t="s">
        <v>45</v>
      </c>
      <c r="B12" s="251">
        <v>43705</v>
      </c>
      <c r="C12" s="252" t="s">
        <v>53</v>
      </c>
      <c r="D12" s="254" t="s">
        <v>54</v>
      </c>
      <c r="E12" s="254" t="s">
        <v>47</v>
      </c>
      <c r="F12" s="255" t="s">
        <v>30</v>
      </c>
      <c r="G12" s="255" t="s">
        <v>17</v>
      </c>
      <c r="H12" s="256">
        <v>29178</v>
      </c>
      <c r="I12" s="258" t="s">
        <v>44</v>
      </c>
      <c r="J12" s="259">
        <v>1048.3399999999999</v>
      </c>
      <c r="K12" s="262" t="s">
        <v>16</v>
      </c>
      <c r="L12" s="255" t="s">
        <v>26</v>
      </c>
    </row>
    <row r="13" spans="1:12" x14ac:dyDescent="0.25">
      <c r="A13" s="84" t="s">
        <v>46</v>
      </c>
      <c r="B13" s="251"/>
      <c r="C13" s="253"/>
      <c r="D13" s="254"/>
      <c r="E13" s="254"/>
      <c r="F13" s="255"/>
      <c r="G13" s="255"/>
      <c r="H13" s="257"/>
      <c r="I13" s="258"/>
      <c r="J13" s="259"/>
      <c r="K13" s="262"/>
      <c r="L13" s="255"/>
    </row>
    <row r="14" spans="1:12" x14ac:dyDescent="0.25">
      <c r="A14" s="85" t="s">
        <v>48</v>
      </c>
      <c r="B14" s="251">
        <v>43706</v>
      </c>
      <c r="C14" s="252" t="s">
        <v>50</v>
      </c>
      <c r="D14" s="252" t="s">
        <v>51</v>
      </c>
      <c r="E14" s="252" t="s">
        <v>52</v>
      </c>
      <c r="F14" s="255" t="s">
        <v>30</v>
      </c>
      <c r="G14" s="255" t="s">
        <v>17</v>
      </c>
      <c r="H14" s="265">
        <v>27378</v>
      </c>
      <c r="I14" s="258" t="s">
        <v>44</v>
      </c>
      <c r="J14" s="259">
        <v>2158.1999999999998</v>
      </c>
      <c r="K14" s="262" t="s">
        <v>16</v>
      </c>
      <c r="L14" s="255" t="s">
        <v>19</v>
      </c>
    </row>
    <row r="15" spans="1:12" x14ac:dyDescent="0.25">
      <c r="A15" s="84" t="s">
        <v>49</v>
      </c>
      <c r="B15" s="251"/>
      <c r="C15" s="253"/>
      <c r="D15" s="253"/>
      <c r="E15" s="253"/>
      <c r="F15" s="255"/>
      <c r="G15" s="255"/>
      <c r="H15" s="265"/>
      <c r="I15" s="258"/>
      <c r="J15" s="259"/>
      <c r="K15" s="262"/>
      <c r="L15" s="255"/>
    </row>
    <row r="16" spans="1:12" ht="16.5" thickBot="1" x14ac:dyDescent="0.3">
      <c r="A16" s="56"/>
      <c r="B16" s="55"/>
      <c r="C16" s="54"/>
      <c r="D16" s="54"/>
      <c r="E16" s="54"/>
      <c r="F16" s="54"/>
      <c r="G16" s="57"/>
      <c r="H16" s="58"/>
      <c r="I16" s="59"/>
      <c r="J16" s="60"/>
      <c r="K16" s="61"/>
      <c r="L16" s="54"/>
    </row>
    <row r="17" spans="1:12" ht="29.25" thickBot="1" x14ac:dyDescent="0.5">
      <c r="A17" s="35"/>
      <c r="B17" s="35"/>
      <c r="C17" s="51"/>
      <c r="D17" s="52"/>
      <c r="E17" s="36"/>
      <c r="F17" s="263" t="s">
        <v>14</v>
      </c>
      <c r="G17" s="264"/>
      <c r="H17" s="98">
        <f>SUM(H10:H11:H12:H13,H14,H15)</f>
        <v>83934</v>
      </c>
      <c r="I17" s="53"/>
      <c r="J17" s="82">
        <f>SUM(J10,J15)</f>
        <v>980.50699999999995</v>
      </c>
      <c r="K17" s="35"/>
      <c r="L17" s="35"/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Monica Pulgar</cp:lastModifiedBy>
  <cp:lastPrinted>2021-07-02T20:51:06Z</cp:lastPrinted>
  <dcterms:created xsi:type="dcterms:W3CDTF">2011-04-07T12:29:15Z</dcterms:created>
  <dcterms:modified xsi:type="dcterms:W3CDTF">2021-07-02T21:01:47Z</dcterms:modified>
</cp:coreProperties>
</file>