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19416" windowHeight="11016"/>
  </bookViews>
  <sheets>
    <sheet name="Hoja1" sheetId="1" r:id="rId1"/>
    <sheet name="Hoja2" sheetId="2" r:id="rId2"/>
    <sheet name="Hoja3" sheetId="3" r:id="rId3"/>
  </sheets>
  <definedNames>
    <definedName name="_xlnm.Print_Area" localSheetId="0">Hoja1!$A$6:$R$73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R30" i="1" l="1"/>
  <c r="H56" i="1"/>
  <c r="J56" i="1"/>
  <c r="J46" i="1"/>
  <c r="K46" i="1"/>
  <c r="K63" i="1"/>
  <c r="J63" i="1"/>
  <c r="R65" i="1" l="1"/>
  <c r="Q46" i="1"/>
  <c r="H46" i="1"/>
  <c r="Q30" i="1" l="1"/>
  <c r="Q65" i="1" s="1"/>
  <c r="K30" i="1"/>
  <c r="K65" i="1" s="1"/>
  <c r="J30" i="1"/>
  <c r="J65" i="1" s="1"/>
  <c r="H30" i="1"/>
  <c r="H65" i="1" s="1"/>
  <c r="B71" i="1" l="1"/>
  <c r="J17" i="2" l="1"/>
  <c r="H17" i="2"/>
</calcChain>
</file>

<file path=xl/sharedStrings.xml><?xml version="1.0" encoding="utf-8"?>
<sst xmlns="http://schemas.openxmlformats.org/spreadsheetml/2006/main" count="383" uniqueCount="207">
  <si>
    <t xml:space="preserve">PERMISO Nº </t>
  </si>
  <si>
    <t xml:space="preserve">RESOLUCION FECHA </t>
  </si>
  <si>
    <t>PROPIETARIO</t>
  </si>
  <si>
    <t>DIRECCION</t>
  </si>
  <si>
    <t>ARQUITECTO PROYECTO</t>
  </si>
  <si>
    <t>REVISOR INDEPENDIENTE</t>
  </si>
  <si>
    <t>DESTINO</t>
  </si>
  <si>
    <t>$</t>
  </si>
  <si>
    <t>DESCRIPCION PROYECTO</t>
  </si>
  <si>
    <t>NORMAS ESPECIALES</t>
  </si>
  <si>
    <t>ARQUITECTO REVISOR</t>
  </si>
  <si>
    <t>SUPERFICIE      M²</t>
  </si>
  <si>
    <t xml:space="preserve">P E R M I S O S   D E   E D I F I C A C I O N </t>
  </si>
  <si>
    <t>P E R M I S O S   D E   O B R A   M E N O R</t>
  </si>
  <si>
    <t>SUBTOTAL</t>
  </si>
  <si>
    <t>NINGUNA</t>
  </si>
  <si>
    <t>VIVIENDA</t>
  </si>
  <si>
    <t>C. ESPINOSA</t>
  </si>
  <si>
    <t>ALTURA MÁXIMA</t>
  </si>
  <si>
    <t>SUPERFICIE DEL TERRENO</t>
  </si>
  <si>
    <t>SUPERFIECIE DEL TERRENO</t>
  </si>
  <si>
    <t>A. MONARDES</t>
  </si>
  <si>
    <t>S/REV</t>
  </si>
  <si>
    <r>
      <rPr>
        <b/>
        <sz val="22"/>
        <color theme="1"/>
        <rFont val="Arial"/>
        <family val="2"/>
      </rPr>
      <t>RESOLUCIONES</t>
    </r>
    <r>
      <rPr>
        <sz val="22"/>
        <color theme="1"/>
        <rFont val="Arial"/>
        <family val="2"/>
      </rPr>
      <t xml:space="preserve"> </t>
    </r>
  </si>
  <si>
    <t>SUPERFCIE TERRENO</t>
  </si>
  <si>
    <t>RESOLUCIÓN</t>
  </si>
  <si>
    <t>DIRECCIÓN</t>
  </si>
  <si>
    <t>DESCRIPCION DEL PROYECTO</t>
  </si>
  <si>
    <t>TERRENOS</t>
  </si>
  <si>
    <t>N°</t>
  </si>
  <si>
    <t>FECHA</t>
  </si>
  <si>
    <t>2491-A</t>
  </si>
  <si>
    <t>LR-2527</t>
  </si>
  <si>
    <t>SOCIEDAD DE INVERSIONES Y SERVICIO INVER S.A.</t>
  </si>
  <si>
    <t xml:space="preserve">CARLOS SILVA VILDOSOLA </t>
  </si>
  <si>
    <t>CATALINA RIVERA</t>
  </si>
  <si>
    <t>FUSION</t>
  </si>
  <si>
    <t>2492-A</t>
  </si>
  <si>
    <t>LR-2528</t>
  </si>
  <si>
    <t>ROBERTO GONZALEZ</t>
  </si>
  <si>
    <t>2493-A</t>
  </si>
  <si>
    <t>LR-2529</t>
  </si>
  <si>
    <t>SANDRA SABAJ DIMES</t>
  </si>
  <si>
    <t>23 DE FEBRERO 8915 Y 8931</t>
  </si>
  <si>
    <t>RAUL CORREA</t>
  </si>
  <si>
    <t>MARIA KOSLER / JOSE KOSLER</t>
  </si>
  <si>
    <t xml:space="preserve">GUEMES 245 </t>
  </si>
  <si>
    <t xml:space="preserve"> </t>
  </si>
  <si>
    <t>LEY DE APORTES LEY 20.958</t>
  </si>
  <si>
    <t>SI</t>
  </si>
  <si>
    <t>NO</t>
  </si>
  <si>
    <t>MONTO</t>
  </si>
  <si>
    <t>SUP</t>
  </si>
  <si>
    <t>TOTAL</t>
  </si>
  <si>
    <t>ARQUITECTO</t>
  </si>
  <si>
    <t>DIRECTOR DE OBRAS</t>
  </si>
  <si>
    <t>LA REINA</t>
  </si>
  <si>
    <t>SUP (m2)</t>
  </si>
  <si>
    <t xml:space="preserve">OBRA NUEVA </t>
  </si>
  <si>
    <t xml:space="preserve">TOTAL </t>
  </si>
  <si>
    <t>CARLOS LINEROS ECHEVRRIA</t>
  </si>
  <si>
    <t xml:space="preserve">  </t>
  </si>
  <si>
    <t xml:space="preserve">VIVIENDA </t>
  </si>
  <si>
    <t>S/REV.</t>
  </si>
  <si>
    <t xml:space="preserve">ALTERACION </t>
  </si>
  <si>
    <t xml:space="preserve">AMPLIACION </t>
  </si>
  <si>
    <t>N.JOFRE</t>
  </si>
  <si>
    <t>RESOLUCION FECHA</t>
  </si>
  <si>
    <t>SUPERFICIE M2</t>
  </si>
  <si>
    <t>CLE/AEA/mpa.</t>
  </si>
  <si>
    <t>COMERCIO</t>
  </si>
  <si>
    <t xml:space="preserve">A.ESPEJO </t>
  </si>
  <si>
    <t>A N T E P R O Y E C T O S</t>
  </si>
  <si>
    <t>PERMISO N°</t>
  </si>
  <si>
    <t>ANTEPROYECTO                            AMPLIACION MAYOR A 100 M2</t>
  </si>
  <si>
    <t>ESTADISTICAS DE PERMISOS, RESOLUCIONES Y OTROS  MES DE MAYO 2024</t>
  </si>
  <si>
    <t>03.05.2024</t>
  </si>
  <si>
    <t xml:space="preserve">ALICIA BOBADILLA PINTO </t>
  </si>
  <si>
    <t>LOS HILANDEROS 8797</t>
  </si>
  <si>
    <t xml:space="preserve">FRANCISCO HUERTA </t>
  </si>
  <si>
    <t xml:space="preserve">S/REV. </t>
  </si>
  <si>
    <t xml:space="preserve">TALLER MECANICO </t>
  </si>
  <si>
    <t xml:space="preserve">AMPLIACION MAYOR </t>
  </si>
  <si>
    <t xml:space="preserve">NINGUNA </t>
  </si>
  <si>
    <t>X</t>
  </si>
  <si>
    <t>07.05.2024</t>
  </si>
  <si>
    <t xml:space="preserve">INMOBILIARIA REINA VICTORIA SPA </t>
  </si>
  <si>
    <t xml:space="preserve">REINA VICTORIA 6330 </t>
  </si>
  <si>
    <t xml:space="preserve">DIEGO VERGARA </t>
  </si>
  <si>
    <t xml:space="preserve">CONSUELO RIPOLLES </t>
  </si>
  <si>
    <t>1387.59</t>
  </si>
  <si>
    <t>1013.00</t>
  </si>
  <si>
    <t xml:space="preserve">M.GARRIDO </t>
  </si>
  <si>
    <t>08.05.2024</t>
  </si>
  <si>
    <t>CONSTANZA PETRINOVIC HUTH</t>
  </si>
  <si>
    <t>JOAQUIN GODOY 397</t>
  </si>
  <si>
    <t xml:space="preserve">ELENA APARICIO PELEY </t>
  </si>
  <si>
    <t>199.95</t>
  </si>
  <si>
    <t>SE ACOGE BENEFICIOS DEL D.F.L. N°2 DE 1959</t>
  </si>
  <si>
    <t>A.MONARDES</t>
  </si>
  <si>
    <t>14.05.2024</t>
  </si>
  <si>
    <t>INMOBILIARIA PRINCIPE DE GALES S.A</t>
  </si>
  <si>
    <t>AV. PRINCIPE DE GALES 5800</t>
  </si>
  <si>
    <t xml:space="preserve">MARCO ORTIZ </t>
  </si>
  <si>
    <t xml:space="preserve">VERONCA AMARAL </t>
  </si>
  <si>
    <t>7149.3</t>
  </si>
  <si>
    <t xml:space="preserve">C.ESPINOSA </t>
  </si>
  <si>
    <t xml:space="preserve">RICARDO NEUMANN BERTIN </t>
  </si>
  <si>
    <t>AXEL MUNTHE 7394</t>
  </si>
  <si>
    <t xml:space="preserve">CLEMENTE GUARDA </t>
  </si>
  <si>
    <t>468.00</t>
  </si>
  <si>
    <t>MONSEÑOR EDWARDS 1832</t>
  </si>
  <si>
    <t>464.00</t>
  </si>
  <si>
    <t>15.05.2024</t>
  </si>
  <si>
    <t xml:space="preserve">PERLA SEGUEL TORRES </t>
  </si>
  <si>
    <t xml:space="preserve">LOS MAITENES 462- G </t>
  </si>
  <si>
    <t xml:space="preserve">BRRAULIO GOMEZ </t>
  </si>
  <si>
    <t>228.00</t>
  </si>
  <si>
    <t xml:space="preserve">MARCOS VENEGAS ISLAS </t>
  </si>
  <si>
    <t>JUAN MILTON 2085</t>
  </si>
  <si>
    <t xml:space="preserve">MARIA MARIN GONZALEZ </t>
  </si>
  <si>
    <t>LGUC,OGUC Y PRC</t>
  </si>
  <si>
    <t>IGNACIO CARRASCO CANTO</t>
  </si>
  <si>
    <t xml:space="preserve">PJE. PRINCIPE DE GALES 6958- D </t>
  </si>
  <si>
    <t xml:space="preserve">VERONICA VARRIGA TAPIA </t>
  </si>
  <si>
    <t>213.61</t>
  </si>
  <si>
    <t xml:space="preserve">A. ESPEJO </t>
  </si>
  <si>
    <t>LGUC., OGUC., Y P.R.C.</t>
  </si>
  <si>
    <t>10.05.2024</t>
  </si>
  <si>
    <t xml:space="preserve">RODRIGO DE LA BARRA </t>
  </si>
  <si>
    <t>ALCALDE ALEJANDRO CHADWICK 2052</t>
  </si>
  <si>
    <t xml:space="preserve">SILVIA CAYULI PEREIRA </t>
  </si>
  <si>
    <t>PRINCIPE DE GALES 5921 OF 805</t>
  </si>
  <si>
    <t xml:space="preserve">IRENE ESCOBAR  DOREN </t>
  </si>
  <si>
    <t xml:space="preserve">OFICINA </t>
  </si>
  <si>
    <t xml:space="preserve">MODIFICACION QUE NO ALTERA SU ESTRUCTURA </t>
  </si>
  <si>
    <t>3153.99</t>
  </si>
  <si>
    <t>17.05.2024</t>
  </si>
  <si>
    <t xml:space="preserve">OSANE - AINTSANE - NAREA PE AZUMENDI </t>
  </si>
  <si>
    <t>VICENTE PEREZ  ROSALES 893, 897, 905, 909, 913</t>
  </si>
  <si>
    <t xml:space="preserve">YURY MALLEA ASTORGA </t>
  </si>
  <si>
    <t>MODIFICACION</t>
  </si>
  <si>
    <t xml:space="preserve">A. MONARDES </t>
  </si>
  <si>
    <t xml:space="preserve">PRODUCTOS ALIMENTICIOS MARVAL LTDA. </t>
  </si>
  <si>
    <t xml:space="preserve">PRINCIPE DE GALES 5841 </t>
  </si>
  <si>
    <t xml:space="preserve">MARIA BRAVO CASTILLO </t>
  </si>
  <si>
    <t xml:space="preserve">NOTARIA </t>
  </si>
  <si>
    <t xml:space="preserve">ART.122 Y ART. 124 LGUC </t>
  </si>
  <si>
    <t>650.97</t>
  </si>
  <si>
    <t>22.05.2024</t>
  </si>
  <si>
    <t xml:space="preserve">CENTRO COMERCIAL </t>
  </si>
  <si>
    <t>6347.92</t>
  </si>
  <si>
    <t xml:space="preserve">PATIO LA REINA </t>
  </si>
  <si>
    <t>ALC. FDO. CASTILLO VELASCO 8751</t>
  </si>
  <si>
    <t xml:space="preserve">ANDRES COVARRUBIAS VICUÑA </t>
  </si>
  <si>
    <t xml:space="preserve">C. ESPINOSA </t>
  </si>
  <si>
    <t xml:space="preserve">NUEVOS DESARROLLOS S.A </t>
  </si>
  <si>
    <t xml:space="preserve">AV. LARRAIN 5862 A-1061- A 1065 </t>
  </si>
  <si>
    <t xml:space="preserve">DIEGO LARRONDO </t>
  </si>
  <si>
    <t xml:space="preserve">LOCAL COMERCIAL </t>
  </si>
  <si>
    <t>31770.45</t>
  </si>
  <si>
    <t xml:space="preserve">INMOBILIARIA  OPTIMA SPA </t>
  </si>
  <si>
    <t>REINA VICTORIA 7036</t>
  </si>
  <si>
    <t xml:space="preserve">JOSE PARDO MARDONES </t>
  </si>
  <si>
    <t>878.98</t>
  </si>
  <si>
    <t>1387.94</t>
  </si>
  <si>
    <t>09.05.2024</t>
  </si>
  <si>
    <t xml:space="preserve">SERVIU METROPOLITANO </t>
  </si>
  <si>
    <t>LAS PERDICES 0200</t>
  </si>
  <si>
    <t xml:space="preserve">CRISTIAN CASTILLO ECHEVERRIA </t>
  </si>
  <si>
    <t>O.G.U.C.</t>
  </si>
  <si>
    <t>18822.83</t>
  </si>
  <si>
    <t>18632.41</t>
  </si>
  <si>
    <t>2552-A</t>
  </si>
  <si>
    <t>LR 2588</t>
  </si>
  <si>
    <t>06.05.2024</t>
  </si>
  <si>
    <t xml:space="preserve">XIMENA NAVARRETE /CARMEN NAVARRETE </t>
  </si>
  <si>
    <t xml:space="preserve">DOMINGO CAKDERON MOLINA 9137 </t>
  </si>
  <si>
    <t xml:space="preserve">MARTIN GOMEZ GONZALEZ </t>
  </si>
  <si>
    <t xml:space="preserve">MODIFICACION DE DESLINDES </t>
  </si>
  <si>
    <t>24.05.2024</t>
  </si>
  <si>
    <t xml:space="preserve">AV. LARRAIN 5862 LC- A3092-A3088-A3084 Y AREA DE MESAS </t>
  </si>
  <si>
    <t xml:space="preserve">FRANCISCO PRADO </t>
  </si>
  <si>
    <t xml:space="preserve">MARIO INOSTROZA </t>
  </si>
  <si>
    <t xml:space="preserve">A.MONARDES </t>
  </si>
  <si>
    <t>4V. DESARROLLO INMOBILIARIO SPA PABLO WICHMANN</t>
  </si>
  <si>
    <t>ALVARO CASANOVA 855 EX PARCELA 304-C</t>
  </si>
  <si>
    <t xml:space="preserve">RAUL CORREA </t>
  </si>
  <si>
    <t>28.05.2024</t>
  </si>
  <si>
    <t xml:space="preserve">SERGIO PARADA LOPEZ </t>
  </si>
  <si>
    <t>SIMON BOLIVAR 7761</t>
  </si>
  <si>
    <t xml:space="preserve">DAVID VALENZUELA </t>
  </si>
  <si>
    <t>324.35</t>
  </si>
  <si>
    <t xml:space="preserve">N.JOFRE </t>
  </si>
  <si>
    <t>29.05.2024</t>
  </si>
  <si>
    <t xml:space="preserve">INMOBILIARIA E INVERSIONES F.M.C. LTDA. </t>
  </si>
  <si>
    <t>LOS EBANISTAS 8521</t>
  </si>
  <si>
    <t xml:space="preserve">BRAULIO GOMEZ </t>
  </si>
  <si>
    <t xml:space="preserve">INDUSTRIA </t>
  </si>
  <si>
    <t>31.05.2024</t>
  </si>
  <si>
    <t xml:space="preserve">PRODUCCIONES JORGE LOPEZ SOTOMAYOR  LTDA. </t>
  </si>
  <si>
    <t>PEDRO PEREZ GUILLON</t>
  </si>
  <si>
    <t>LOS TORDOS 5456</t>
  </si>
  <si>
    <t>30.05.2024</t>
  </si>
  <si>
    <t xml:space="preserve">CARLOS NUÑEZ CATALDO </t>
  </si>
  <si>
    <t>JUAN FRANCISCO GONZALEZ 996</t>
  </si>
  <si>
    <t xml:space="preserve">PEDRO ANDRADE HARRISON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</si>
</sst>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&quot;$&quot;#,##0;[Red]&quot;$&quot;\-#,##0"/>
    <numFmt numFmtId="42" formatCode="_ &quot;$&quot;* #,##0_ ;_ &quot;$&quot;* \-#,##0_ ;_ &quot;$&quot;* &quot;-&quot;_ ;_ @_ "/>
    <numFmt numFmtId="164" formatCode="&quot;$&quot;\ #,##0"/>
    <numFmt numFmtId="165" formatCode="#,##0.000"/>
    <numFmt numFmtId="166" formatCode="0.0"/>
    <numFmt numFmtId="167" formatCode="#,##0.0"/>
  </numFmts>
  <fonts count="38"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sz val="14"/>
      <color theme="1"/>
      <name val="Arial"/>
      <family val="2"/>
    </font>
    <font>
      <sz val="9"/>
      <name val="Arial"/>
      <family val="2"/>
    </font>
    <font>
      <sz val="11"/>
      <name val="Calibri"/>
      <family val="2"/>
      <scheme val="minor"/>
    </font>
    <font>
      <b/>
      <sz val="20"/>
      <color theme="1"/>
      <name val="Arial"/>
      <family val="2"/>
    </font>
    <font>
      <b/>
      <sz val="28"/>
      <color theme="0"/>
      <name val="Arial"/>
      <family val="2"/>
    </font>
    <font>
      <b/>
      <sz val="28"/>
      <color theme="1"/>
      <name val="Arial"/>
      <family val="2"/>
    </font>
    <font>
      <b/>
      <sz val="22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22"/>
      <color theme="1"/>
      <name val="Arial"/>
      <family val="2"/>
    </font>
    <font>
      <sz val="20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9"/>
      <color theme="1"/>
      <name val="Arial"/>
      <family val="2"/>
    </font>
    <font>
      <b/>
      <sz val="18"/>
      <color theme="1"/>
      <name val="Arial"/>
      <family val="2"/>
    </font>
    <font>
      <b/>
      <sz val="8"/>
      <color theme="1"/>
      <name val="Arial"/>
      <family val="2"/>
    </font>
    <font>
      <b/>
      <sz val="16"/>
      <color theme="1"/>
      <name val="Arial"/>
      <family val="2"/>
    </font>
    <font>
      <sz val="16"/>
      <color theme="1"/>
      <name val="Arial"/>
      <family val="2"/>
    </font>
    <font>
      <b/>
      <sz val="1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Calibri"/>
      <family val="2"/>
      <scheme val="minor"/>
    </font>
    <font>
      <b/>
      <sz val="16"/>
      <name val="Arial"/>
      <family val="2"/>
    </font>
    <font>
      <b/>
      <sz val="20"/>
      <color theme="1"/>
      <name val="Calibri"/>
      <family val="2"/>
      <scheme val="minor"/>
    </font>
    <font>
      <sz val="8"/>
      <name val="Calibri"/>
      <family val="2"/>
      <scheme val="minor"/>
    </font>
    <font>
      <sz val="20"/>
      <color theme="1"/>
      <name val="AmdtSymbols"/>
    </font>
    <font>
      <sz val="12"/>
      <name val="Calibri"/>
      <family val="2"/>
      <scheme val="minor"/>
    </font>
    <font>
      <b/>
      <sz val="11"/>
      <color theme="1"/>
      <name val="Cambria"/>
      <family val="1"/>
      <scheme val="major"/>
    </font>
    <font>
      <sz val="16"/>
      <color theme="1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b/>
      <sz val="10"/>
      <name val="Arial"/>
      <family val="2"/>
    </font>
    <font>
      <sz val="1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</fills>
  <borders count="7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rgb="FF000000"/>
      </left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 style="medium">
        <color rgb="FF000000"/>
      </right>
      <top style="thick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ck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CCCCCC"/>
      </bottom>
      <diagonal/>
    </border>
    <border>
      <left/>
      <right style="thick">
        <color rgb="FF000000"/>
      </right>
      <top/>
      <bottom style="medium">
        <color rgb="FFCCCCCC"/>
      </bottom>
      <diagonal/>
    </border>
    <border>
      <left style="thick">
        <color rgb="FF000000"/>
      </left>
      <right style="thick">
        <color rgb="FF000000"/>
      </right>
      <top/>
      <bottom/>
      <diagonal/>
    </border>
    <border>
      <left style="thick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CCCCCC"/>
      </top>
      <bottom style="thick">
        <color rgb="FF000000"/>
      </bottom>
      <diagonal/>
    </border>
    <border>
      <left/>
      <right style="thick">
        <color rgb="FF000000"/>
      </right>
      <top style="medium">
        <color rgb="FFCCCCCC"/>
      </top>
      <bottom style="thick">
        <color rgb="FF000000"/>
      </bottom>
      <diagonal/>
    </border>
    <border>
      <left style="medium">
        <color rgb="FF000000"/>
      </left>
      <right style="thick">
        <color rgb="FF000000"/>
      </right>
      <top style="thick">
        <color rgb="FF000000"/>
      </top>
      <bottom/>
      <diagonal/>
    </border>
    <border>
      <left style="medium">
        <color rgb="FF000000"/>
      </left>
      <right style="thick">
        <color rgb="FF000000"/>
      </right>
      <top/>
      <bottom style="medium">
        <color rgb="FF000000"/>
      </bottom>
      <diagonal/>
    </border>
    <border>
      <left style="thick">
        <color rgb="FF000000"/>
      </left>
      <right style="thick">
        <color rgb="FF000000"/>
      </right>
      <top/>
      <bottom style="medium">
        <color rgb="FF000000"/>
      </bottom>
      <diagonal/>
    </border>
    <border>
      <left style="thick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ck">
        <color rgb="FF000000"/>
      </bottom>
      <diagonal/>
    </border>
    <border>
      <left style="medium">
        <color rgb="FFCCCCCC"/>
      </left>
      <right/>
      <top style="medium">
        <color rgb="FF000000"/>
      </top>
      <bottom/>
      <diagonal/>
    </border>
    <border>
      <left/>
      <right style="medium">
        <color rgb="FFCCCCCC"/>
      </right>
      <top style="medium">
        <color rgb="FF000000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/>
      <diagonal/>
    </border>
    <border>
      <left style="medium">
        <color rgb="FFCCCCCC"/>
      </left>
      <right/>
      <top/>
      <bottom/>
      <diagonal/>
    </border>
    <border>
      <left/>
      <right style="medium">
        <color rgb="FFCCCCCC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2" fontId="14" fillId="0" borderId="0" applyFont="0" applyFill="0" applyBorder="0" applyAlignment="0" applyProtection="0"/>
  </cellStyleXfs>
  <cellXfs count="266">
    <xf numFmtId="0" fontId="0" fillId="0" borderId="0" xfId="0"/>
    <xf numFmtId="0" fontId="6" fillId="0" borderId="0" xfId="0" applyFont="1"/>
    <xf numFmtId="0" fontId="5" fillId="0" borderId="12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/>
    </xf>
    <xf numFmtId="0" fontId="1" fillId="0" borderId="12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 wrapText="1"/>
    </xf>
    <xf numFmtId="4" fontId="1" fillId="0" borderId="12" xfId="0" applyNumberFormat="1" applyFont="1" applyBorder="1" applyAlignment="1">
      <alignment horizontal="right" vertical="center"/>
    </xf>
    <xf numFmtId="2" fontId="2" fillId="0" borderId="12" xfId="0" applyNumberFormat="1" applyFont="1" applyBorder="1" applyAlignment="1">
      <alignment horizontal="right" vertical="center"/>
    </xf>
    <xf numFmtId="0" fontId="3" fillId="0" borderId="0" xfId="0" applyFont="1"/>
    <xf numFmtId="14" fontId="1" fillId="0" borderId="12" xfId="0" applyNumberFormat="1" applyFont="1" applyBorder="1" applyAlignment="1">
      <alignment horizontal="center" vertical="center" wrapText="1"/>
    </xf>
    <xf numFmtId="0" fontId="1" fillId="0" borderId="12" xfId="0" quotePrefix="1" applyFont="1" applyBorder="1" applyAlignment="1">
      <alignment horizontal="center" vertical="center" wrapText="1"/>
    </xf>
    <xf numFmtId="0" fontId="13" fillId="0" borderId="0" xfId="0" applyFont="1"/>
    <xf numFmtId="42" fontId="1" fillId="0" borderId="12" xfId="1" applyFont="1" applyBorder="1" applyAlignment="1">
      <alignment horizontal="right" vertical="center"/>
    </xf>
    <xf numFmtId="42" fontId="1" fillId="0" borderId="12" xfId="1" applyFont="1" applyFill="1" applyBorder="1" applyAlignment="1">
      <alignment horizontal="right" vertical="center"/>
    </xf>
    <xf numFmtId="0" fontId="7" fillId="2" borderId="12" xfId="0" applyFont="1" applyFill="1" applyBorder="1" applyAlignment="1">
      <alignment horizontal="center"/>
    </xf>
    <xf numFmtId="0" fontId="16" fillId="5" borderId="16" xfId="0" applyFont="1" applyFill="1" applyBorder="1"/>
    <xf numFmtId="0" fontId="3" fillId="5" borderId="17" xfId="0" applyFont="1" applyFill="1" applyBorder="1"/>
    <xf numFmtId="0" fontId="7" fillId="5" borderId="17" xfId="0" applyFont="1" applyFill="1" applyBorder="1" applyAlignment="1">
      <alignment horizontal="center"/>
    </xf>
    <xf numFmtId="3" fontId="4" fillId="5" borderId="17" xfId="0" applyNumberFormat="1" applyFont="1" applyFill="1" applyBorder="1" applyAlignment="1">
      <alignment horizontal="right"/>
    </xf>
    <xf numFmtId="4" fontId="4" fillId="5" borderId="17" xfId="0" applyNumberFormat="1" applyFont="1" applyFill="1" applyBorder="1" applyAlignment="1">
      <alignment horizontal="right"/>
    </xf>
    <xf numFmtId="0" fontId="3" fillId="5" borderId="18" xfId="0" applyFont="1" applyFill="1" applyBorder="1"/>
    <xf numFmtId="0" fontId="17" fillId="0" borderId="0" xfId="0" applyFont="1"/>
    <xf numFmtId="0" fontId="18" fillId="0" borderId="0" xfId="0" applyFont="1"/>
    <xf numFmtId="0" fontId="19" fillId="2" borderId="19" xfId="0" applyFont="1" applyFill="1" applyBorder="1"/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2" fillId="0" borderId="0" xfId="0" applyFont="1"/>
    <xf numFmtId="0" fontId="2" fillId="0" borderId="34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164" fontId="2" fillId="0" borderId="26" xfId="0" applyNumberFormat="1" applyFont="1" applyBorder="1" applyAlignment="1">
      <alignment horizontal="center" vertical="center" wrapText="1"/>
    </xf>
    <xf numFmtId="165" fontId="2" fillId="0" borderId="25" xfId="0" applyNumberFormat="1" applyFont="1" applyBorder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165" fontId="11" fillId="2" borderId="20" xfId="0" applyNumberFormat="1" applyFont="1" applyFill="1" applyBorder="1" applyAlignment="1">
      <alignment horizontal="right"/>
    </xf>
    <xf numFmtId="0" fontId="20" fillId="0" borderId="12" xfId="0" applyFont="1" applyBorder="1" applyAlignment="1">
      <alignment horizontal="center" vertical="center" wrapText="1"/>
    </xf>
    <xf numFmtId="0" fontId="20" fillId="0" borderId="12" xfId="0" applyFont="1" applyBorder="1"/>
    <xf numFmtId="0" fontId="20" fillId="0" borderId="12" xfId="0" applyFont="1" applyBorder="1" applyAlignment="1">
      <alignment horizontal="center"/>
    </xf>
    <xf numFmtId="0" fontId="15" fillId="3" borderId="22" xfId="0" applyFont="1" applyFill="1" applyBorder="1" applyAlignment="1">
      <alignment horizontal="center" vertical="center" wrapText="1"/>
    </xf>
    <xf numFmtId="0" fontId="15" fillId="3" borderId="23" xfId="0" applyFont="1" applyFill="1" applyBorder="1" applyAlignment="1">
      <alignment horizontal="center" vertical="center" wrapText="1"/>
    </xf>
    <xf numFmtId="0" fontId="15" fillId="3" borderId="8" xfId="0" applyFont="1" applyFill="1" applyBorder="1" applyAlignment="1">
      <alignment horizontal="center" vertical="center" wrapText="1"/>
    </xf>
    <xf numFmtId="0" fontId="15" fillId="3" borderId="0" xfId="0" applyFont="1" applyFill="1" applyAlignment="1">
      <alignment horizontal="center" vertical="center" wrapText="1"/>
    </xf>
    <xf numFmtId="0" fontId="15" fillId="3" borderId="8" xfId="0" applyFont="1" applyFill="1" applyBorder="1" applyAlignment="1">
      <alignment vertical="top" wrapText="1"/>
    </xf>
    <xf numFmtId="0" fontId="15" fillId="3" borderId="28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5" fillId="3" borderId="29" xfId="0" applyFont="1" applyFill="1" applyBorder="1" applyAlignment="1">
      <alignment horizontal="center" vertical="center" wrapText="1"/>
    </xf>
    <xf numFmtId="0" fontId="15" fillId="3" borderId="30" xfId="0" applyFont="1" applyFill="1" applyBorder="1" applyAlignment="1">
      <alignment horizontal="center" vertical="center" wrapText="1"/>
    </xf>
    <xf numFmtId="0" fontId="15" fillId="3" borderId="31" xfId="0" applyFont="1" applyFill="1" applyBorder="1" applyAlignment="1">
      <alignment vertical="top" wrapText="1"/>
    </xf>
    <xf numFmtId="0" fontId="15" fillId="3" borderId="32" xfId="0" applyFont="1" applyFill="1" applyBorder="1" applyAlignment="1">
      <alignment vertical="top" wrapText="1"/>
    </xf>
    <xf numFmtId="0" fontId="15" fillId="0" borderId="0" xfId="0" applyFont="1" applyAlignment="1">
      <alignment vertical="center" wrapText="1"/>
    </xf>
    <xf numFmtId="42" fontId="11" fillId="2" borderId="36" xfId="0" applyNumberFormat="1" applyFont="1" applyFill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9" fillId="3" borderId="4" xfId="0" applyFont="1" applyFill="1" applyBorder="1" applyAlignment="1">
      <alignment horizontal="center" vertical="center" wrapText="1"/>
    </xf>
    <xf numFmtId="0" fontId="9" fillId="3" borderId="0" xfId="0" applyFont="1" applyFill="1" applyAlignment="1">
      <alignment horizontal="center" vertical="center" wrapText="1"/>
    </xf>
    <xf numFmtId="42" fontId="23" fillId="2" borderId="12" xfId="1" applyFont="1" applyFill="1" applyBorder="1" applyAlignment="1">
      <alignment horizontal="right"/>
    </xf>
    <xf numFmtId="0" fontId="24" fillId="2" borderId="12" xfId="0" applyFont="1" applyFill="1" applyBorder="1"/>
    <xf numFmtId="4" fontId="23" fillId="2" borderId="12" xfId="0" applyNumberFormat="1" applyFont="1" applyFill="1" applyBorder="1" applyAlignment="1">
      <alignment horizontal="right"/>
    </xf>
    <xf numFmtId="0" fontId="15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12" fillId="0" borderId="34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9" fillId="4" borderId="0" xfId="0" applyFont="1" applyFill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0" fillId="0" borderId="7" xfId="0" applyBorder="1"/>
    <xf numFmtId="0" fontId="0" fillId="0" borderId="11" xfId="0" applyBorder="1"/>
    <xf numFmtId="0" fontId="0" fillId="4" borderId="8" xfId="0" applyFill="1" applyBorder="1"/>
    <xf numFmtId="0" fontId="0" fillId="4" borderId="11" xfId="0" applyFill="1" applyBorder="1"/>
    <xf numFmtId="0" fontId="0" fillId="3" borderId="8" xfId="0" applyFill="1" applyBorder="1"/>
    <xf numFmtId="0" fontId="0" fillId="0" borderId="4" xfId="0" applyBorder="1"/>
    <xf numFmtId="0" fontId="0" fillId="0" borderId="8" xfId="0" applyBorder="1"/>
    <xf numFmtId="0" fontId="0" fillId="4" borderId="4" xfId="0" applyFill="1" applyBorder="1"/>
    <xf numFmtId="0" fontId="0" fillId="4" borderId="0" xfId="0" applyFill="1"/>
    <xf numFmtId="0" fontId="0" fillId="3" borderId="4" xfId="0" applyFill="1" applyBorder="1"/>
    <xf numFmtId="0" fontId="0" fillId="3" borderId="0" xfId="0" applyFill="1"/>
    <xf numFmtId="0" fontId="13" fillId="0" borderId="12" xfId="0" applyFont="1" applyBorder="1" applyAlignment="1">
      <alignment horizontal="center"/>
    </xf>
    <xf numFmtId="0" fontId="25" fillId="0" borderId="12" xfId="0" applyFont="1" applyBorder="1" applyAlignment="1">
      <alignment horizontal="center"/>
    </xf>
    <xf numFmtId="0" fontId="6" fillId="0" borderId="12" xfId="0" applyFont="1" applyBorder="1"/>
    <xf numFmtId="167" fontId="1" fillId="0" borderId="12" xfId="0" applyNumberFormat="1" applyFont="1" applyBorder="1" applyAlignment="1">
      <alignment horizontal="right" vertical="center"/>
    </xf>
    <xf numFmtId="166" fontId="2" fillId="0" borderId="12" xfId="0" applyNumberFormat="1" applyFont="1" applyBorder="1" applyAlignment="1">
      <alignment horizontal="right" vertical="center"/>
    </xf>
    <xf numFmtId="0" fontId="0" fillId="0" borderId="5" xfId="0" applyBorder="1"/>
    <xf numFmtId="0" fontId="0" fillId="0" borderId="6" xfId="0" applyBorder="1"/>
    <xf numFmtId="0" fontId="7" fillId="2" borderId="12" xfId="0" applyFont="1" applyFill="1" applyBorder="1"/>
    <xf numFmtId="0" fontId="25" fillId="0" borderId="12" xfId="0" applyFont="1" applyBorder="1" applyAlignment="1">
      <alignment horizontal="center" vertical="center"/>
    </xf>
    <xf numFmtId="3" fontId="28" fillId="0" borderId="12" xfId="0" applyNumberFormat="1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 wrapText="1"/>
    </xf>
    <xf numFmtId="0" fontId="29" fillId="0" borderId="0" xfId="0" applyFont="1" applyAlignment="1">
      <alignment horizontal="center"/>
    </xf>
    <xf numFmtId="2" fontId="11" fillId="3" borderId="0" xfId="0" applyNumberFormat="1" applyFont="1" applyFill="1"/>
    <xf numFmtId="0" fontId="31" fillId="2" borderId="12" xfId="0" applyFont="1" applyFill="1" applyBorder="1"/>
    <xf numFmtId="14" fontId="0" fillId="0" borderId="0" xfId="0" applyNumberFormat="1" applyAlignment="1">
      <alignment horizontal="left"/>
    </xf>
    <xf numFmtId="3" fontId="4" fillId="0" borderId="0" xfId="0" applyNumberFormat="1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7" fillId="0" borderId="0" xfId="0" applyFont="1"/>
    <xf numFmtId="0" fontId="1" fillId="0" borderId="0" xfId="0" applyFont="1" applyAlignment="1">
      <alignment horizontal="center"/>
    </xf>
    <xf numFmtId="0" fontId="32" fillId="0" borderId="0" xfId="0" applyFont="1" applyAlignment="1">
      <alignment horizontal="center"/>
    </xf>
    <xf numFmtId="42" fontId="11" fillId="2" borderId="12" xfId="1" applyFont="1" applyFill="1" applyBorder="1" applyAlignment="1">
      <alignment horizontal="right"/>
    </xf>
    <xf numFmtId="42" fontId="21" fillId="2" borderId="12" xfId="0" applyNumberFormat="1" applyFont="1" applyFill="1" applyBorder="1"/>
    <xf numFmtId="4" fontId="21" fillId="2" borderId="12" xfId="0" applyNumberFormat="1" applyFont="1" applyFill="1" applyBorder="1"/>
    <xf numFmtId="0" fontId="23" fillId="2" borderId="12" xfId="0" applyFont="1" applyFill="1" applyBorder="1"/>
    <xf numFmtId="0" fontId="33" fillId="2" borderId="12" xfId="0" applyFont="1" applyFill="1" applyBorder="1" applyAlignment="1">
      <alignment horizontal="center"/>
    </xf>
    <xf numFmtId="0" fontId="33" fillId="2" borderId="12" xfId="0" applyFont="1" applyFill="1" applyBorder="1"/>
    <xf numFmtId="0" fontId="26" fillId="2" borderId="12" xfId="0" applyFont="1" applyFill="1" applyBorder="1"/>
    <xf numFmtId="4" fontId="6" fillId="0" borderId="12" xfId="0" applyNumberFormat="1" applyFont="1" applyBorder="1" applyAlignment="1">
      <alignment horizontal="center"/>
    </xf>
    <xf numFmtId="0" fontId="2" fillId="0" borderId="12" xfId="0" applyFont="1" applyBorder="1" applyAlignment="1">
      <alignment horizontal="center" vertical="center" wrapText="1"/>
    </xf>
    <xf numFmtId="0" fontId="0" fillId="0" borderId="67" xfId="0" applyBorder="1" applyAlignment="1">
      <alignment vertical="center" wrapText="1"/>
    </xf>
    <xf numFmtId="0" fontId="23" fillId="6" borderId="12" xfId="0" applyFont="1" applyFill="1" applyBorder="1" applyAlignment="1">
      <alignment horizontal="center" vertical="center" wrapText="1"/>
    </xf>
    <xf numFmtId="0" fontId="25" fillId="0" borderId="24" xfId="0" applyFont="1" applyBorder="1" applyAlignment="1">
      <alignment horizontal="center" vertical="center"/>
    </xf>
    <xf numFmtId="42" fontId="1" fillId="0" borderId="24" xfId="1" applyFont="1" applyBorder="1" applyAlignment="1">
      <alignment horizontal="right" vertical="center"/>
    </xf>
    <xf numFmtId="0" fontId="6" fillId="0" borderId="24" xfId="0" applyFont="1" applyBorder="1"/>
    <xf numFmtId="0" fontId="7" fillId="2" borderId="33" xfId="0" applyFont="1" applyFill="1" applyBorder="1"/>
    <xf numFmtId="6" fontId="23" fillId="2" borderId="33" xfId="0" applyNumberFormat="1" applyFont="1" applyFill="1" applyBorder="1" applyAlignment="1">
      <alignment horizontal="center"/>
    </xf>
    <xf numFmtId="0" fontId="34" fillId="2" borderId="33" xfId="0" applyFont="1" applyFill="1" applyBorder="1"/>
    <xf numFmtId="2" fontId="23" fillId="2" borderId="33" xfId="0" applyNumberFormat="1" applyFont="1" applyFill="1" applyBorder="1" applyAlignment="1">
      <alignment horizontal="right"/>
    </xf>
    <xf numFmtId="0" fontId="35" fillId="0" borderId="0" xfId="0" applyFont="1"/>
    <xf numFmtId="0" fontId="7" fillId="3" borderId="0" xfId="0" applyFont="1" applyFill="1"/>
    <xf numFmtId="0" fontId="3" fillId="2" borderId="17" xfId="0" applyFont="1" applyFill="1" applyBorder="1"/>
    <xf numFmtId="0" fontId="7" fillId="2" borderId="17" xfId="0" applyFont="1" applyFill="1" applyBorder="1" applyAlignment="1">
      <alignment horizontal="center"/>
    </xf>
    <xf numFmtId="3" fontId="4" fillId="2" borderId="17" xfId="0" applyNumberFormat="1" applyFont="1" applyFill="1" applyBorder="1" applyAlignment="1">
      <alignment horizontal="right"/>
    </xf>
    <xf numFmtId="4" fontId="4" fillId="2" borderId="17" xfId="0" applyNumberFormat="1" applyFont="1" applyFill="1" applyBorder="1" applyAlignment="1">
      <alignment horizontal="right"/>
    </xf>
    <xf numFmtId="0" fontId="3" fillId="2" borderId="18" xfId="0" applyFont="1" applyFill="1" applyBorder="1"/>
    <xf numFmtId="0" fontId="15" fillId="0" borderId="70" xfId="0" applyFont="1" applyBorder="1" applyAlignment="1">
      <alignment horizontal="center" vertical="center" wrapText="1"/>
    </xf>
    <xf numFmtId="0" fontId="15" fillId="0" borderId="19" xfId="0" applyFont="1" applyBorder="1" applyAlignment="1">
      <alignment horizontal="center" vertical="center" wrapText="1"/>
    </xf>
    <xf numFmtId="0" fontId="26" fillId="0" borderId="19" xfId="0" applyFont="1" applyBorder="1" applyAlignment="1">
      <alignment horizontal="center" vertical="center" wrapText="1"/>
    </xf>
    <xf numFmtId="0" fontId="26" fillId="3" borderId="19" xfId="0" applyFont="1" applyFill="1" applyBorder="1" applyAlignment="1">
      <alignment horizontal="center" vertical="center" wrapText="1"/>
    </xf>
    <xf numFmtId="3" fontId="26" fillId="3" borderId="19" xfId="0" applyNumberFormat="1" applyFont="1" applyFill="1" applyBorder="1" applyAlignment="1">
      <alignment horizontal="center" vertical="center"/>
    </xf>
    <xf numFmtId="0" fontId="26" fillId="3" borderId="19" xfId="0" applyFont="1" applyFill="1" applyBorder="1" applyAlignment="1">
      <alignment horizontal="center" vertical="center"/>
    </xf>
    <xf numFmtId="4" fontId="26" fillId="3" borderId="19" xfId="0" applyNumberFormat="1" applyFont="1" applyFill="1" applyBorder="1" applyAlignment="1">
      <alignment horizontal="center" vertical="center" wrapText="1"/>
    </xf>
    <xf numFmtId="0" fontId="26" fillId="0" borderId="19" xfId="0" applyFont="1" applyBorder="1" applyAlignment="1">
      <alignment horizontal="center" wrapText="1"/>
    </xf>
    <xf numFmtId="0" fontId="15" fillId="0" borderId="34" xfId="0" applyFont="1" applyBorder="1" applyAlignment="1">
      <alignment horizontal="center" vertical="center" wrapText="1"/>
    </xf>
    <xf numFmtId="0" fontId="15" fillId="0" borderId="26" xfId="0" applyFont="1" applyBorder="1" applyAlignment="1">
      <alignment horizontal="center" vertical="center" wrapText="1"/>
    </xf>
    <xf numFmtId="0" fontId="26" fillId="0" borderId="26" xfId="0" applyFont="1" applyBorder="1" applyAlignment="1">
      <alignment horizontal="center" vertical="center" wrapText="1"/>
    </xf>
    <xf numFmtId="0" fontId="26" fillId="3" borderId="26" xfId="0" applyFont="1" applyFill="1" applyBorder="1" applyAlignment="1">
      <alignment horizontal="center" vertical="center" wrapText="1"/>
    </xf>
    <xf numFmtId="3" fontId="26" fillId="3" borderId="26" xfId="0" applyNumberFormat="1" applyFont="1" applyFill="1" applyBorder="1" applyAlignment="1">
      <alignment horizontal="center" vertical="center"/>
    </xf>
    <xf numFmtId="0" fontId="26" fillId="3" borderId="26" xfId="0" applyFont="1" applyFill="1" applyBorder="1" applyAlignment="1">
      <alignment horizontal="center" vertical="center"/>
    </xf>
    <xf numFmtId="4" fontId="26" fillId="3" borderId="26" xfId="0" applyNumberFormat="1" applyFont="1" applyFill="1" applyBorder="1" applyAlignment="1">
      <alignment horizontal="center" vertical="center" wrapText="1"/>
    </xf>
    <xf numFmtId="0" fontId="26" fillId="0" borderId="26" xfId="0" applyFont="1" applyBorder="1" applyAlignment="1">
      <alignment horizontal="center" wrapText="1"/>
    </xf>
    <xf numFmtId="1" fontId="23" fillId="0" borderId="12" xfId="0" applyNumberFormat="1" applyFont="1" applyBorder="1" applyAlignment="1">
      <alignment horizontal="center" vertical="center"/>
    </xf>
    <xf numFmtId="14" fontId="2" fillId="0" borderId="12" xfId="0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 wrapText="1"/>
    </xf>
    <xf numFmtId="0" fontId="2" fillId="3" borderId="12" xfId="0" applyFont="1" applyFill="1" applyBorder="1" applyAlignment="1">
      <alignment horizontal="center" vertical="center" wrapText="1"/>
    </xf>
    <xf numFmtId="42" fontId="2" fillId="0" borderId="12" xfId="1" applyFont="1" applyFill="1" applyBorder="1" applyAlignment="1">
      <alignment horizontal="right" vertical="center" wrapText="1"/>
    </xf>
    <xf numFmtId="4" fontId="2" fillId="3" borderId="12" xfId="0" applyNumberFormat="1" applyFont="1" applyFill="1" applyBorder="1" applyAlignment="1">
      <alignment horizontal="right" vertical="center"/>
    </xf>
    <xf numFmtId="0" fontId="26" fillId="0" borderId="0" xfId="0" applyFont="1" applyAlignment="1">
      <alignment horizontal="left"/>
    </xf>
    <xf numFmtId="42" fontId="11" fillId="3" borderId="0" xfId="0" applyNumberFormat="1" applyFont="1" applyFill="1" applyAlignment="1">
      <alignment horizontal="center"/>
    </xf>
    <xf numFmtId="0" fontId="19" fillId="3" borderId="0" xfId="0" applyFont="1" applyFill="1"/>
    <xf numFmtId="2" fontId="11" fillId="3" borderId="0" xfId="0" applyNumberFormat="1" applyFont="1" applyFill="1" applyAlignment="1">
      <alignment horizontal="right"/>
    </xf>
    <xf numFmtId="0" fontId="21" fillId="2" borderId="12" xfId="0" applyFont="1" applyFill="1" applyBorder="1"/>
    <xf numFmtId="42" fontId="11" fillId="2" borderId="33" xfId="0" applyNumberFormat="1" applyFont="1" applyFill="1" applyBorder="1" applyAlignment="1">
      <alignment horizontal="center"/>
    </xf>
    <xf numFmtId="0" fontId="19" fillId="2" borderId="33" xfId="0" applyFont="1" applyFill="1" applyBorder="1"/>
    <xf numFmtId="2" fontId="11" fillId="2" borderId="33" xfId="0" applyNumberFormat="1" applyFont="1" applyFill="1" applyBorder="1" applyAlignment="1">
      <alignment horizontal="right"/>
    </xf>
    <xf numFmtId="2" fontId="11" fillId="2" borderId="33" xfId="0" applyNumberFormat="1" applyFont="1" applyFill="1" applyBorder="1"/>
    <xf numFmtId="14" fontId="37" fillId="0" borderId="12" xfId="0" applyNumberFormat="1" applyFont="1" applyBorder="1" applyAlignment="1">
      <alignment horizontal="center" vertical="center" wrapText="1"/>
    </xf>
    <xf numFmtId="0" fontId="37" fillId="0" borderId="12" xfId="0" applyFont="1" applyBorder="1" applyAlignment="1">
      <alignment horizontal="center" vertical="center" wrapText="1"/>
    </xf>
    <xf numFmtId="0" fontId="7" fillId="2" borderId="33" xfId="0" applyFont="1" applyFill="1" applyBorder="1" applyAlignment="1">
      <alignment horizontal="center"/>
    </xf>
    <xf numFmtId="42" fontId="23" fillId="2" borderId="33" xfId="1" applyFont="1" applyFill="1" applyBorder="1" applyAlignment="1">
      <alignment horizontal="right"/>
    </xf>
    <xf numFmtId="0" fontId="24" fillId="2" borderId="33" xfId="0" applyFont="1" applyFill="1" applyBorder="1"/>
    <xf numFmtId="4" fontId="23" fillId="2" borderId="33" xfId="0" applyNumberFormat="1" applyFont="1" applyFill="1" applyBorder="1" applyAlignment="1">
      <alignment horizontal="right"/>
    </xf>
    <xf numFmtId="0" fontId="36" fillId="2" borderId="46" xfId="0" applyFont="1" applyFill="1" applyBorder="1" applyAlignment="1">
      <alignment horizontal="center" vertical="center" wrapText="1"/>
    </xf>
    <xf numFmtId="0" fontId="36" fillId="2" borderId="47" xfId="0" applyFont="1" applyFill="1" applyBorder="1" applyAlignment="1">
      <alignment horizontal="center" vertical="center" wrapText="1"/>
    </xf>
    <xf numFmtId="0" fontId="36" fillId="2" borderId="52" xfId="0" applyFont="1" applyFill="1" applyBorder="1" applyAlignment="1">
      <alignment horizontal="center" vertical="center" wrapText="1"/>
    </xf>
    <xf numFmtId="0" fontId="36" fillId="2" borderId="53" xfId="0" applyFont="1" applyFill="1" applyBorder="1" applyAlignment="1">
      <alignment horizontal="center" vertical="center" wrapText="1"/>
    </xf>
    <xf numFmtId="0" fontId="36" fillId="2" borderId="48" xfId="0" applyFont="1" applyFill="1" applyBorder="1" applyAlignment="1">
      <alignment horizontal="center" vertical="center" wrapText="1"/>
    </xf>
    <xf numFmtId="0" fontId="36" fillId="2" borderId="54" xfId="0" applyFont="1" applyFill="1" applyBorder="1" applyAlignment="1">
      <alignment horizontal="center" vertical="center" wrapText="1"/>
    </xf>
    <xf numFmtId="0" fontId="36" fillId="2" borderId="61" xfId="0" applyFont="1" applyFill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14" fontId="2" fillId="6" borderId="12" xfId="0" applyNumberFormat="1" applyFont="1" applyFill="1" applyBorder="1" applyAlignment="1">
      <alignment horizontal="center" vertical="center" wrapText="1"/>
    </xf>
    <xf numFmtId="0" fontId="2" fillId="6" borderId="12" xfId="0" applyFont="1" applyFill="1" applyBorder="1" applyAlignment="1">
      <alignment horizontal="center" vertical="center" wrapText="1"/>
    </xf>
    <xf numFmtId="0" fontId="2" fillId="6" borderId="12" xfId="0" applyFont="1" applyFill="1" applyBorder="1" applyAlignment="1">
      <alignment vertical="center" wrapText="1"/>
    </xf>
    <xf numFmtId="6" fontId="2" fillId="6" borderId="12" xfId="0" applyNumberFormat="1" applyFont="1" applyFill="1" applyBorder="1" applyAlignment="1">
      <alignment vertical="center" wrapText="1"/>
    </xf>
    <xf numFmtId="0" fontId="2" fillId="6" borderId="12" xfId="0" applyFont="1" applyFill="1" applyBorder="1" applyAlignment="1">
      <alignment horizontal="right" vertical="center" wrapText="1"/>
    </xf>
    <xf numFmtId="0" fontId="36" fillId="2" borderId="51" xfId="0" applyFont="1" applyFill="1" applyBorder="1" applyAlignment="1">
      <alignment horizontal="center" vertical="center" wrapText="1"/>
    </xf>
    <xf numFmtId="0" fontId="36" fillId="2" borderId="56" xfId="0" applyFont="1" applyFill="1" applyBorder="1" applyAlignment="1">
      <alignment horizontal="center" vertical="center" wrapText="1"/>
    </xf>
    <xf numFmtId="0" fontId="36" fillId="2" borderId="63" xfId="0" applyFont="1" applyFill="1" applyBorder="1" applyAlignment="1">
      <alignment horizontal="center" vertical="center" wrapText="1"/>
    </xf>
    <xf numFmtId="0" fontId="6" fillId="2" borderId="57" xfId="0" applyFont="1" applyFill="1" applyBorder="1" applyAlignment="1">
      <alignment vertical="top" wrapText="1"/>
    </xf>
    <xf numFmtId="0" fontId="6" fillId="2" borderId="58" xfId="0" applyFont="1" applyFill="1" applyBorder="1" applyAlignment="1">
      <alignment vertical="top" wrapText="1"/>
    </xf>
    <xf numFmtId="0" fontId="8" fillId="4" borderId="5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8" fillId="4" borderId="0" xfId="0" applyFont="1" applyFill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13" fillId="2" borderId="37" xfId="0" applyFont="1" applyFill="1" applyBorder="1" applyAlignment="1">
      <alignment horizontal="center" vertical="center"/>
    </xf>
    <xf numFmtId="0" fontId="13" fillId="2" borderId="38" xfId="0" applyFont="1" applyFill="1" applyBorder="1" applyAlignment="1">
      <alignment horizontal="center" vertical="center"/>
    </xf>
    <xf numFmtId="0" fontId="13" fillId="2" borderId="39" xfId="0" applyFont="1" applyFill="1" applyBorder="1" applyAlignment="1">
      <alignment horizontal="center" vertical="center"/>
    </xf>
    <xf numFmtId="0" fontId="13" fillId="2" borderId="40" xfId="0" applyFont="1" applyFill="1" applyBorder="1" applyAlignment="1">
      <alignment horizontal="center" vertical="center"/>
    </xf>
    <xf numFmtId="0" fontId="13" fillId="2" borderId="41" xfId="0" applyFont="1" applyFill="1" applyBorder="1" applyAlignment="1">
      <alignment horizontal="center" vertical="center"/>
    </xf>
    <xf numFmtId="0" fontId="13" fillId="2" borderId="42" xfId="0" applyFont="1" applyFill="1" applyBorder="1" applyAlignment="1">
      <alignment horizontal="center" vertical="center"/>
    </xf>
    <xf numFmtId="0" fontId="13" fillId="0" borderId="33" xfId="0" applyFont="1" applyBorder="1" applyAlignment="1">
      <alignment horizontal="center"/>
    </xf>
    <xf numFmtId="0" fontId="13" fillId="0" borderId="12" xfId="0" applyFont="1" applyBorder="1" applyAlignment="1">
      <alignment horizontal="center"/>
    </xf>
    <xf numFmtId="0" fontId="13" fillId="0" borderId="24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10" fillId="2" borderId="5" xfId="0" applyFont="1" applyFill="1" applyBorder="1"/>
    <xf numFmtId="0" fontId="10" fillId="2" borderId="6" xfId="0" applyFont="1" applyFill="1" applyBorder="1"/>
    <xf numFmtId="0" fontId="10" fillId="2" borderId="9" xfId="0" applyFont="1" applyFill="1" applyBorder="1"/>
    <xf numFmtId="0" fontId="10" fillId="2" borderId="10" xfId="0" applyFont="1" applyFill="1" applyBorder="1"/>
    <xf numFmtId="0" fontId="10" fillId="2" borderId="45" xfId="0" applyFont="1" applyFill="1" applyBorder="1"/>
    <xf numFmtId="0" fontId="10" fillId="2" borderId="23" xfId="0" applyFont="1" applyFill="1" applyBorder="1"/>
    <xf numFmtId="0" fontId="10" fillId="2" borderId="22" xfId="0" applyFont="1" applyFill="1" applyBorder="1"/>
    <xf numFmtId="0" fontId="10" fillId="2" borderId="11" xfId="0" applyFont="1" applyFill="1" applyBorder="1"/>
    <xf numFmtId="0" fontId="9" fillId="4" borderId="0" xfId="0" applyFont="1" applyFill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9" fillId="4" borderId="9" xfId="0" applyFont="1" applyFill="1" applyBorder="1" applyAlignment="1">
      <alignment horizontal="center" vertical="center" wrapText="1"/>
    </xf>
    <xf numFmtId="0" fontId="9" fillId="4" borderId="10" xfId="0" applyFont="1" applyFill="1" applyBorder="1" applyAlignment="1">
      <alignment horizontal="center" vertical="center" wrapText="1"/>
    </xf>
    <xf numFmtId="14" fontId="15" fillId="0" borderId="2" xfId="0" applyNumberFormat="1" applyFont="1" applyBorder="1" applyAlignment="1">
      <alignment horizontal="center" vertical="center" wrapText="1"/>
    </xf>
    <xf numFmtId="0" fontId="13" fillId="0" borderId="33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0" fillId="2" borderId="16" xfId="0" applyFont="1" applyFill="1" applyBorder="1" applyAlignment="1">
      <alignment horizontal="left"/>
    </xf>
    <xf numFmtId="0" fontId="10" fillId="2" borderId="17" xfId="0" applyFont="1" applyFill="1" applyBorder="1" applyAlignment="1">
      <alignment horizontal="left"/>
    </xf>
    <xf numFmtId="0" fontId="26" fillId="0" borderId="0" xfId="0" applyFont="1" applyAlignment="1">
      <alignment horizontal="left"/>
    </xf>
    <xf numFmtId="0" fontId="7" fillId="2" borderId="43" xfId="0" applyFont="1" applyFill="1" applyBorder="1" applyAlignment="1">
      <alignment horizontal="center"/>
    </xf>
    <xf numFmtId="0" fontId="7" fillId="2" borderId="44" xfId="0" applyFont="1" applyFill="1" applyBorder="1" applyAlignment="1">
      <alignment horizontal="center"/>
    </xf>
    <xf numFmtId="0" fontId="36" fillId="2" borderId="59" xfId="0" applyFont="1" applyFill="1" applyBorder="1" applyAlignment="1">
      <alignment horizontal="center" vertical="center" wrapText="1"/>
    </xf>
    <xf numFmtId="0" fontId="36" fillId="2" borderId="60" xfId="0" applyFont="1" applyFill="1" applyBorder="1" applyAlignment="1">
      <alignment horizontal="center" vertical="center" wrapText="1"/>
    </xf>
    <xf numFmtId="0" fontId="0" fillId="0" borderId="65" xfId="0" applyBorder="1" applyAlignment="1">
      <alignment vertical="center" wrapText="1"/>
    </xf>
    <xf numFmtId="0" fontId="0" fillId="0" borderId="66" xfId="0" applyBorder="1" applyAlignment="1">
      <alignment vertical="center" wrapText="1"/>
    </xf>
    <xf numFmtId="0" fontId="0" fillId="0" borderId="68" xfId="0" applyBorder="1" applyAlignment="1">
      <alignment vertical="center" wrapText="1"/>
    </xf>
    <xf numFmtId="0" fontId="0" fillId="0" borderId="69" xfId="0" applyBorder="1" applyAlignment="1">
      <alignment vertical="center" wrapText="1"/>
    </xf>
    <xf numFmtId="0" fontId="36" fillId="2" borderId="49" xfId="0" applyFont="1" applyFill="1" applyBorder="1" applyAlignment="1">
      <alignment horizontal="center" vertical="center" wrapText="1"/>
    </xf>
    <xf numFmtId="0" fontId="36" fillId="2" borderId="55" xfId="0" applyFont="1" applyFill="1" applyBorder="1" applyAlignment="1">
      <alignment horizontal="center" vertical="center" wrapText="1"/>
    </xf>
    <xf numFmtId="0" fontId="36" fillId="2" borderId="62" xfId="0" applyFont="1" applyFill="1" applyBorder="1" applyAlignment="1">
      <alignment horizontal="center" vertical="center" wrapText="1"/>
    </xf>
    <xf numFmtId="0" fontId="36" fillId="2" borderId="50" xfId="0" applyFont="1" applyFill="1" applyBorder="1" applyAlignment="1">
      <alignment horizontal="center" vertical="center" wrapText="1"/>
    </xf>
    <xf numFmtId="0" fontId="36" fillId="2" borderId="64" xfId="0" applyFont="1" applyFill="1" applyBorder="1" applyAlignment="1">
      <alignment horizontal="center" vertical="center" wrapText="1"/>
    </xf>
    <xf numFmtId="0" fontId="21" fillId="2" borderId="16" xfId="0" applyFont="1" applyFill="1" applyBorder="1" applyAlignment="1">
      <alignment horizontal="center"/>
    </xf>
    <xf numFmtId="0" fontId="21" fillId="2" borderId="18" xfId="0" applyFont="1" applyFill="1" applyBorder="1" applyAlignment="1">
      <alignment horizontal="center"/>
    </xf>
    <xf numFmtId="42" fontId="5" fillId="0" borderId="12" xfId="0" applyNumberFormat="1" applyFont="1" applyBorder="1" applyAlignment="1">
      <alignment horizontal="center" vertical="center" wrapText="1"/>
    </xf>
    <xf numFmtId="164" fontId="20" fillId="0" borderId="12" xfId="0" applyNumberFormat="1" applyFont="1" applyBorder="1" applyAlignment="1">
      <alignment horizontal="center" vertical="center" wrapText="1"/>
    </xf>
    <xf numFmtId="165" fontId="20" fillId="0" borderId="12" xfId="0" applyNumberFormat="1" applyFont="1" applyBorder="1" applyAlignment="1">
      <alignment horizontal="right" vertical="center" wrapText="1"/>
    </xf>
    <xf numFmtId="4" fontId="20" fillId="0" borderId="12" xfId="0" applyNumberFormat="1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14" fontId="20" fillId="0" borderId="12" xfId="0" applyNumberFormat="1" applyFont="1" applyBorder="1" applyAlignment="1">
      <alignment horizontal="center" vertical="center" wrapText="1"/>
    </xf>
    <xf numFmtId="0" fontId="20" fillId="0" borderId="24" xfId="0" applyFont="1" applyBorder="1" applyAlignment="1">
      <alignment horizontal="left" vertical="center" wrapText="1"/>
    </xf>
    <xf numFmtId="0" fontId="20" fillId="0" borderId="33" xfId="0" applyFont="1" applyBorder="1" applyAlignment="1">
      <alignment horizontal="left" vertical="center" wrapText="1"/>
    </xf>
    <xf numFmtId="4" fontId="20" fillId="0" borderId="24" xfId="0" applyNumberFormat="1" applyFont="1" applyBorder="1" applyAlignment="1">
      <alignment horizontal="center" vertical="center" wrapText="1"/>
    </xf>
    <xf numFmtId="4" fontId="20" fillId="0" borderId="33" xfId="0" applyNumberFormat="1" applyFont="1" applyBorder="1" applyAlignment="1">
      <alignment horizontal="center" vertical="center" wrapText="1"/>
    </xf>
    <xf numFmtId="0" fontId="20" fillId="0" borderId="12" xfId="0" applyFont="1" applyBorder="1" applyAlignment="1">
      <alignment horizontal="left" vertical="center" wrapText="1"/>
    </xf>
    <xf numFmtId="42" fontId="5" fillId="0" borderId="24" xfId="0" applyNumberFormat="1" applyFont="1" applyBorder="1" applyAlignment="1">
      <alignment horizontal="left" vertical="center" wrapText="1"/>
    </xf>
    <xf numFmtId="42" fontId="5" fillId="0" borderId="33" xfId="0" applyNumberFormat="1" applyFont="1" applyBorder="1" applyAlignment="1">
      <alignment horizontal="left" vertical="center" wrapText="1"/>
    </xf>
    <xf numFmtId="0" fontId="15" fillId="0" borderId="0" xfId="0" applyFont="1" applyAlignment="1">
      <alignment vertical="center" wrapText="1"/>
    </xf>
    <xf numFmtId="0" fontId="15" fillId="3" borderId="21" xfId="0" applyFont="1" applyFill="1" applyBorder="1" applyAlignment="1">
      <alignment vertical="center" wrapText="1"/>
    </xf>
    <xf numFmtId="0" fontId="15" fillId="3" borderId="22" xfId="0" applyFont="1" applyFill="1" applyBorder="1" applyAlignment="1">
      <alignment vertical="center" wrapText="1"/>
    </xf>
    <xf numFmtId="0" fontId="15" fillId="3" borderId="24" xfId="0" applyFont="1" applyFill="1" applyBorder="1" applyAlignment="1">
      <alignment horizontal="center" vertical="center" wrapText="1"/>
    </xf>
    <xf numFmtId="0" fontId="15" fillId="3" borderId="26" xfId="0" applyFont="1" applyFill="1" applyBorder="1" applyAlignment="1">
      <alignment horizontal="center" vertical="center" wrapText="1"/>
    </xf>
    <xf numFmtId="0" fontId="15" fillId="3" borderId="33" xfId="0" applyFont="1" applyFill="1" applyBorder="1" applyAlignment="1">
      <alignment horizontal="center" vertical="center" wrapText="1"/>
    </xf>
    <xf numFmtId="0" fontId="15" fillId="3" borderId="35" xfId="0" applyFont="1" applyFill="1" applyBorder="1" applyAlignment="1">
      <alignment horizontal="center" vertical="center" wrapText="1"/>
    </xf>
    <xf numFmtId="0" fontId="15" fillId="3" borderId="25" xfId="0" applyFont="1" applyFill="1" applyBorder="1" applyAlignment="1">
      <alignment horizontal="center" vertical="center" wrapText="1"/>
    </xf>
    <xf numFmtId="0" fontId="15" fillId="3" borderId="8" xfId="0" applyFont="1" applyFill="1" applyBorder="1" applyAlignment="1">
      <alignment horizontal="center" vertical="center" wrapText="1"/>
    </xf>
    <xf numFmtId="0" fontId="15" fillId="3" borderId="27" xfId="0" applyFont="1" applyFill="1" applyBorder="1" applyAlignment="1">
      <alignment vertical="top" wrapText="1"/>
    </xf>
    <xf numFmtId="0" fontId="15" fillId="3" borderId="11" xfId="0" applyFont="1" applyFill="1" applyBorder="1" applyAlignment="1">
      <alignment vertical="top" wrapText="1"/>
    </xf>
  </cellXfs>
  <cellStyles count="2">
    <cellStyle name="Moneda [0]" xfId="1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6</xdr:row>
      <xdr:rowOff>35719</xdr:rowOff>
    </xdr:from>
    <xdr:to>
      <xdr:col>2</xdr:col>
      <xdr:colOff>1262062</xdr:colOff>
      <xdr:row>10</xdr:row>
      <xdr:rowOff>47625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26219"/>
          <a:ext cx="3214687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73"/>
  <sheetViews>
    <sheetView tabSelected="1" topLeftCell="A15" zoomScale="80" zoomScaleNormal="80" zoomScaleSheetLayoutView="100" zoomScalePageLayoutView="50" workbookViewId="0">
      <selection activeCell="I54" sqref="I54:I55"/>
    </sheetView>
  </sheetViews>
  <sheetFormatPr baseColWidth="10" defaultRowHeight="14.4"/>
  <cols>
    <col min="1" max="1" width="13.88671875" customWidth="1"/>
    <col min="2" max="2" width="16.88671875" customWidth="1"/>
    <col min="3" max="3" width="44.44140625" customWidth="1"/>
    <col min="4" max="4" width="45" customWidth="1"/>
    <col min="5" max="5" width="43.6640625" customWidth="1"/>
    <col min="6" max="6" width="30.33203125" customWidth="1"/>
    <col min="7" max="7" width="23" customWidth="1"/>
    <col min="8" max="8" width="23.6640625" customWidth="1"/>
    <col min="9" max="9" width="37.33203125" customWidth="1"/>
    <col min="10" max="10" width="18.44140625" customWidth="1"/>
    <col min="11" max="11" width="20.6640625" customWidth="1"/>
    <col min="12" max="12" width="29.88671875" customWidth="1"/>
    <col min="13" max="13" width="20" customWidth="1"/>
    <col min="17" max="17" width="25.109375" bestFit="1" customWidth="1"/>
  </cols>
  <sheetData>
    <row r="1" spans="1:18" ht="4.5" customHeight="1" thickBot="1"/>
    <row r="2" spans="1:18" ht="3" hidden="1" customHeight="1" thickBot="1"/>
    <row r="3" spans="1:18" ht="15" hidden="1" thickBot="1"/>
    <row r="4" spans="1:18" ht="15" hidden="1" thickBot="1"/>
    <row r="5" spans="1:18" ht="15" hidden="1" thickBot="1"/>
    <row r="6" spans="1:18" ht="10.5" customHeight="1">
      <c r="A6" s="202" t="s">
        <v>47</v>
      </c>
      <c r="B6" s="203"/>
      <c r="C6" s="203"/>
      <c r="D6" s="203"/>
      <c r="E6" s="203"/>
      <c r="F6" s="203"/>
      <c r="G6" s="203"/>
      <c r="H6" s="203"/>
      <c r="I6" s="203"/>
      <c r="J6" s="203"/>
      <c r="K6" s="203"/>
      <c r="L6" s="203"/>
      <c r="M6" s="203"/>
      <c r="N6" s="64"/>
      <c r="O6" s="80"/>
      <c r="P6" s="81"/>
      <c r="Q6" s="81"/>
      <c r="R6" s="64"/>
    </row>
    <row r="7" spans="1:18" ht="10.5" customHeight="1" thickBot="1">
      <c r="A7" s="204"/>
      <c r="B7" s="205"/>
      <c r="C7" s="205"/>
      <c r="D7" s="205"/>
      <c r="E7" s="205"/>
      <c r="F7" s="205"/>
      <c r="G7" s="205"/>
      <c r="H7" s="205"/>
      <c r="I7" s="205"/>
      <c r="J7" s="205"/>
      <c r="K7" s="205"/>
      <c r="L7" s="205"/>
      <c r="M7" s="205"/>
      <c r="N7" s="65"/>
      <c r="O7" s="69"/>
      <c r="R7" s="70"/>
    </row>
    <row r="8" spans="1:18">
      <c r="A8" s="184" t="s">
        <v>75</v>
      </c>
      <c r="B8" s="214"/>
      <c r="C8" s="214"/>
      <c r="D8" s="214"/>
      <c r="E8" s="214"/>
      <c r="F8" s="214"/>
      <c r="G8" s="214"/>
      <c r="H8" s="214"/>
      <c r="I8" s="214"/>
      <c r="J8" s="214"/>
      <c r="K8" s="214"/>
      <c r="L8" s="214"/>
      <c r="M8" s="214"/>
      <c r="N8" s="66"/>
      <c r="O8" s="181"/>
      <c r="P8" s="182"/>
      <c r="Q8" s="182"/>
      <c r="R8" s="183"/>
    </row>
    <row r="9" spans="1:18">
      <c r="A9" s="215"/>
      <c r="B9" s="214"/>
      <c r="C9" s="214"/>
      <c r="D9" s="214"/>
      <c r="E9" s="214"/>
      <c r="F9" s="214"/>
      <c r="G9" s="214"/>
      <c r="H9" s="214"/>
      <c r="I9" s="214"/>
      <c r="J9" s="214"/>
      <c r="K9" s="214"/>
      <c r="L9" s="214"/>
      <c r="M9" s="214"/>
      <c r="N9" s="66"/>
      <c r="O9" s="184"/>
      <c r="P9" s="185"/>
      <c r="Q9" s="185"/>
      <c r="R9" s="186"/>
    </row>
    <row r="10" spans="1:18">
      <c r="A10" s="215"/>
      <c r="B10" s="214"/>
      <c r="C10" s="214"/>
      <c r="D10" s="214"/>
      <c r="E10" s="214"/>
      <c r="F10" s="214"/>
      <c r="G10" s="214"/>
      <c r="H10" s="214"/>
      <c r="I10" s="214"/>
      <c r="J10" s="214"/>
      <c r="K10" s="214"/>
      <c r="L10" s="214"/>
      <c r="M10" s="214"/>
      <c r="N10" s="66"/>
      <c r="O10" s="184"/>
      <c r="P10" s="185"/>
      <c r="Q10" s="185"/>
      <c r="R10" s="186"/>
    </row>
    <row r="11" spans="1:18" ht="6" customHeight="1" thickBot="1">
      <c r="A11" s="216"/>
      <c r="B11" s="217"/>
      <c r="C11" s="217"/>
      <c r="D11" s="217"/>
      <c r="E11" s="217"/>
      <c r="F11" s="217"/>
      <c r="G11" s="217"/>
      <c r="H11" s="217"/>
      <c r="I11" s="217"/>
      <c r="J11" s="217"/>
      <c r="K11" s="217"/>
      <c r="L11" s="217"/>
      <c r="M11" s="217"/>
      <c r="N11" s="67"/>
      <c r="O11" s="187"/>
      <c r="P11" s="188"/>
      <c r="Q11" s="188"/>
      <c r="R11" s="189"/>
    </row>
    <row r="12" spans="1:18" ht="6" customHeight="1">
      <c r="A12" s="63"/>
      <c r="B12" s="62"/>
      <c r="C12" s="62"/>
      <c r="D12" s="62"/>
      <c r="E12" s="62"/>
      <c r="F12" s="62"/>
      <c r="G12" s="62"/>
      <c r="H12" s="62"/>
      <c r="I12" s="62"/>
      <c r="J12" s="62"/>
      <c r="K12" s="62"/>
      <c r="L12" s="62"/>
      <c r="M12" s="62"/>
      <c r="N12" s="66"/>
      <c r="O12" s="71"/>
      <c r="P12" s="72"/>
      <c r="Q12" s="72"/>
      <c r="R12" s="66"/>
    </row>
    <row r="13" spans="1:18" ht="6" customHeight="1" thickBot="1">
      <c r="A13" s="52"/>
      <c r="B13" s="53"/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68"/>
      <c r="O13" s="73"/>
      <c r="P13" s="74"/>
      <c r="Q13" s="74"/>
      <c r="R13" s="68"/>
    </row>
    <row r="14" spans="1:18">
      <c r="A14" s="206" t="s">
        <v>12</v>
      </c>
      <c r="B14" s="207"/>
      <c r="C14" s="207"/>
      <c r="D14" s="207"/>
      <c r="E14" s="207"/>
      <c r="F14" s="207"/>
      <c r="G14" s="207"/>
      <c r="H14" s="207"/>
      <c r="I14" s="207"/>
      <c r="J14" s="207"/>
      <c r="K14" s="207"/>
      <c r="L14" s="207"/>
      <c r="M14" s="207"/>
      <c r="N14" s="190"/>
      <c r="O14" s="193" t="s">
        <v>48</v>
      </c>
      <c r="P14" s="194"/>
      <c r="Q14" s="194"/>
      <c r="R14" s="195"/>
    </row>
    <row r="15" spans="1:18" ht="15" thickBot="1">
      <c r="A15" s="208"/>
      <c r="B15" s="209"/>
      <c r="C15" s="209"/>
      <c r="D15" s="209"/>
      <c r="E15" s="209"/>
      <c r="F15" s="209"/>
      <c r="G15" s="209"/>
      <c r="H15" s="209"/>
      <c r="I15" s="209"/>
      <c r="J15" s="209"/>
      <c r="K15" s="209"/>
      <c r="L15" s="209"/>
      <c r="M15" s="209"/>
      <c r="N15" s="191"/>
      <c r="O15" s="196"/>
      <c r="P15" s="197"/>
      <c r="Q15" s="197"/>
      <c r="R15" s="198"/>
    </row>
    <row r="16" spans="1:18">
      <c r="A16" s="165" t="s">
        <v>0</v>
      </c>
      <c r="B16" s="166" t="s">
        <v>1</v>
      </c>
      <c r="C16" s="218" t="s">
        <v>2</v>
      </c>
      <c r="D16" s="165" t="s">
        <v>3</v>
      </c>
      <c r="E16" s="165" t="s">
        <v>4</v>
      </c>
      <c r="F16" s="165" t="s">
        <v>5</v>
      </c>
      <c r="G16" s="165" t="s">
        <v>6</v>
      </c>
      <c r="H16" s="165" t="s">
        <v>7</v>
      </c>
      <c r="I16" s="165" t="s">
        <v>8</v>
      </c>
      <c r="J16" s="165" t="s">
        <v>11</v>
      </c>
      <c r="K16" s="192" t="s">
        <v>19</v>
      </c>
      <c r="L16" s="166" t="s">
        <v>9</v>
      </c>
      <c r="M16" s="165" t="s">
        <v>10</v>
      </c>
      <c r="N16" s="192" t="s">
        <v>18</v>
      </c>
      <c r="O16" s="199" t="s">
        <v>49</v>
      </c>
      <c r="P16" s="199" t="s">
        <v>50</v>
      </c>
      <c r="Q16" s="199" t="s">
        <v>51</v>
      </c>
      <c r="R16" s="199" t="s">
        <v>57</v>
      </c>
    </row>
    <row r="17" spans="1:18">
      <c r="A17" s="165"/>
      <c r="B17" s="166"/>
      <c r="C17" s="218"/>
      <c r="D17" s="165"/>
      <c r="E17" s="165"/>
      <c r="F17" s="166"/>
      <c r="G17" s="166"/>
      <c r="H17" s="166"/>
      <c r="I17" s="166"/>
      <c r="J17" s="166"/>
      <c r="K17" s="165"/>
      <c r="L17" s="166"/>
      <c r="M17" s="166"/>
      <c r="N17" s="165"/>
      <c r="O17" s="200"/>
      <c r="P17" s="200"/>
      <c r="Q17" s="200"/>
      <c r="R17" s="200"/>
    </row>
    <row r="18" spans="1:18" ht="9" customHeight="1">
      <c r="A18" s="165"/>
      <c r="B18" s="166"/>
      <c r="C18" s="218"/>
      <c r="D18" s="165"/>
      <c r="E18" s="165"/>
      <c r="F18" s="166"/>
      <c r="G18" s="166"/>
      <c r="H18" s="166"/>
      <c r="I18" s="166"/>
      <c r="J18" s="166"/>
      <c r="K18" s="165"/>
      <c r="L18" s="166"/>
      <c r="M18" s="166"/>
      <c r="N18" s="165"/>
      <c r="O18" s="201"/>
      <c r="P18" s="201"/>
      <c r="Q18" s="201"/>
      <c r="R18" s="201"/>
    </row>
    <row r="19" spans="1:18" s="1" customFormat="1" ht="25.8" customHeight="1">
      <c r="A19" s="84">
        <v>14750</v>
      </c>
      <c r="B19" s="152" t="s">
        <v>76</v>
      </c>
      <c r="C19" s="3" t="s">
        <v>77</v>
      </c>
      <c r="D19" s="3" t="s">
        <v>78</v>
      </c>
      <c r="E19" s="3" t="s">
        <v>79</v>
      </c>
      <c r="F19" s="6" t="s">
        <v>80</v>
      </c>
      <c r="G19" s="6" t="s">
        <v>81</v>
      </c>
      <c r="H19" s="13">
        <v>359026</v>
      </c>
      <c r="I19" s="6" t="s">
        <v>82</v>
      </c>
      <c r="J19" s="7">
        <v>84.65</v>
      </c>
      <c r="K19" s="7" t="s">
        <v>91</v>
      </c>
      <c r="L19" s="153" t="s">
        <v>83</v>
      </c>
      <c r="M19" s="5" t="s">
        <v>71</v>
      </c>
      <c r="N19" s="51">
        <v>14</v>
      </c>
      <c r="O19" s="76" t="s">
        <v>84</v>
      </c>
      <c r="P19" s="76"/>
      <c r="Q19" s="13">
        <v>3148433</v>
      </c>
      <c r="R19" s="77"/>
    </row>
    <row r="20" spans="1:18" s="1" customFormat="1" ht="21">
      <c r="A20" s="84">
        <v>14751</v>
      </c>
      <c r="B20" s="152" t="s">
        <v>85</v>
      </c>
      <c r="C20" s="3" t="s">
        <v>86</v>
      </c>
      <c r="D20" s="3" t="s">
        <v>87</v>
      </c>
      <c r="E20" s="3" t="s">
        <v>88</v>
      </c>
      <c r="F20" s="6" t="s">
        <v>89</v>
      </c>
      <c r="G20" s="6" t="s">
        <v>62</v>
      </c>
      <c r="H20" s="13">
        <v>28427</v>
      </c>
      <c r="I20" s="6" t="s">
        <v>58</v>
      </c>
      <c r="J20" s="7">
        <v>832.98</v>
      </c>
      <c r="K20" s="7" t="s">
        <v>90</v>
      </c>
      <c r="L20" s="153" t="s">
        <v>83</v>
      </c>
      <c r="M20" s="5" t="s">
        <v>92</v>
      </c>
      <c r="N20" s="51">
        <v>9</v>
      </c>
      <c r="O20" s="76"/>
      <c r="P20" s="76" t="s">
        <v>84</v>
      </c>
      <c r="Q20" s="13"/>
      <c r="R20" s="77"/>
    </row>
    <row r="21" spans="1:18" s="1" customFormat="1" ht="27.6">
      <c r="A21" s="84">
        <v>14752</v>
      </c>
      <c r="B21" s="152" t="s">
        <v>93</v>
      </c>
      <c r="C21" s="3" t="s">
        <v>94</v>
      </c>
      <c r="D21" s="3" t="s">
        <v>95</v>
      </c>
      <c r="E21" s="3" t="s">
        <v>96</v>
      </c>
      <c r="F21" s="6" t="s">
        <v>80</v>
      </c>
      <c r="G21" s="6" t="s">
        <v>62</v>
      </c>
      <c r="H21" s="13">
        <v>233372</v>
      </c>
      <c r="I21" s="6" t="s">
        <v>58</v>
      </c>
      <c r="J21" s="7">
        <v>64.599999999999994</v>
      </c>
      <c r="K21" s="7" t="s">
        <v>97</v>
      </c>
      <c r="L21" s="153" t="s">
        <v>98</v>
      </c>
      <c r="M21" s="5" t="s">
        <v>99</v>
      </c>
      <c r="N21" s="51">
        <v>9</v>
      </c>
      <c r="O21" s="76" t="s">
        <v>84</v>
      </c>
      <c r="P21" s="76"/>
      <c r="Q21" s="13">
        <v>559768</v>
      </c>
      <c r="R21" s="77"/>
    </row>
    <row r="22" spans="1:18" s="1" customFormat="1" ht="21">
      <c r="A22" s="84">
        <v>14753</v>
      </c>
      <c r="B22" s="152" t="s">
        <v>100</v>
      </c>
      <c r="C22" s="3" t="s">
        <v>101</v>
      </c>
      <c r="D22" s="3" t="s">
        <v>102</v>
      </c>
      <c r="E22" s="3" t="s">
        <v>103</v>
      </c>
      <c r="F22" s="6" t="s">
        <v>104</v>
      </c>
      <c r="G22" s="6" t="s">
        <v>62</v>
      </c>
      <c r="H22" s="13">
        <v>182157</v>
      </c>
      <c r="I22" s="6" t="s">
        <v>58</v>
      </c>
      <c r="J22" s="7">
        <v>1686.44</v>
      </c>
      <c r="K22" s="7" t="s">
        <v>105</v>
      </c>
      <c r="L22" s="153" t="s">
        <v>83</v>
      </c>
      <c r="M22" s="5" t="s">
        <v>106</v>
      </c>
      <c r="N22" s="51">
        <v>7</v>
      </c>
      <c r="O22" s="76"/>
      <c r="P22" s="76" t="s">
        <v>84</v>
      </c>
      <c r="Q22" s="13"/>
      <c r="R22" s="77"/>
    </row>
    <row r="23" spans="1:18" s="1" customFormat="1" ht="21">
      <c r="A23" s="84">
        <v>14754</v>
      </c>
      <c r="B23" s="152" t="s">
        <v>100</v>
      </c>
      <c r="C23" s="3" t="s">
        <v>107</v>
      </c>
      <c r="D23" s="3" t="s">
        <v>108</v>
      </c>
      <c r="E23" s="3" t="s">
        <v>109</v>
      </c>
      <c r="F23" s="6" t="s">
        <v>80</v>
      </c>
      <c r="G23" s="6" t="s">
        <v>62</v>
      </c>
      <c r="H23" s="13">
        <v>558059</v>
      </c>
      <c r="I23" s="6" t="s">
        <v>64</v>
      </c>
      <c r="J23" s="7">
        <v>99.55</v>
      </c>
      <c r="K23" s="7" t="s">
        <v>110</v>
      </c>
      <c r="L23" s="153" t="s">
        <v>83</v>
      </c>
      <c r="M23" s="5" t="s">
        <v>99</v>
      </c>
      <c r="N23" s="51">
        <v>9</v>
      </c>
      <c r="O23" s="76" t="s">
        <v>84</v>
      </c>
      <c r="P23" s="76"/>
      <c r="Q23" s="13">
        <v>458045</v>
      </c>
      <c r="R23" s="77"/>
    </row>
    <row r="24" spans="1:18" s="1" customFormat="1" ht="21">
      <c r="A24" s="84">
        <v>14755</v>
      </c>
      <c r="B24" s="152" t="s">
        <v>100</v>
      </c>
      <c r="C24" s="3" t="s">
        <v>118</v>
      </c>
      <c r="D24" s="3" t="s">
        <v>119</v>
      </c>
      <c r="E24" s="3" t="s">
        <v>120</v>
      </c>
      <c r="F24" s="6" t="s">
        <v>80</v>
      </c>
      <c r="G24" s="6" t="s">
        <v>62</v>
      </c>
      <c r="H24" s="13">
        <v>265966</v>
      </c>
      <c r="I24" s="6" t="s">
        <v>82</v>
      </c>
      <c r="J24" s="7">
        <v>108.83</v>
      </c>
      <c r="K24" s="7">
        <v>345</v>
      </c>
      <c r="L24" s="153" t="s">
        <v>121</v>
      </c>
      <c r="M24" s="5" t="s">
        <v>71</v>
      </c>
      <c r="N24" s="51">
        <v>9</v>
      </c>
      <c r="O24" s="76" t="s">
        <v>84</v>
      </c>
      <c r="P24" s="76"/>
      <c r="Q24" s="13">
        <v>616811</v>
      </c>
      <c r="R24" s="77"/>
    </row>
    <row r="25" spans="1:18" s="1" customFormat="1" ht="21">
      <c r="A25" s="84">
        <v>14756</v>
      </c>
      <c r="B25" s="152" t="s">
        <v>100</v>
      </c>
      <c r="C25" s="3" t="s">
        <v>94</v>
      </c>
      <c r="D25" s="3" t="s">
        <v>111</v>
      </c>
      <c r="E25" s="3" t="s">
        <v>96</v>
      </c>
      <c r="F25" s="6" t="s">
        <v>80</v>
      </c>
      <c r="G25" s="6" t="s">
        <v>62</v>
      </c>
      <c r="H25" s="13">
        <v>460325</v>
      </c>
      <c r="I25" s="6" t="s">
        <v>82</v>
      </c>
      <c r="J25" s="7">
        <v>164.96</v>
      </c>
      <c r="K25" s="7" t="s">
        <v>112</v>
      </c>
      <c r="L25" s="153" t="s">
        <v>15</v>
      </c>
      <c r="M25" s="5" t="s">
        <v>99</v>
      </c>
      <c r="N25" s="51">
        <v>9</v>
      </c>
      <c r="O25" s="76" t="s">
        <v>84</v>
      </c>
      <c r="P25" s="76"/>
      <c r="Q25" s="13">
        <v>582461</v>
      </c>
      <c r="R25" s="77"/>
    </row>
    <row r="26" spans="1:18" s="1" customFormat="1" ht="27.6">
      <c r="A26" s="84">
        <v>14757</v>
      </c>
      <c r="B26" s="152" t="s">
        <v>113</v>
      </c>
      <c r="C26" s="3" t="s">
        <v>114</v>
      </c>
      <c r="D26" s="3" t="s">
        <v>115</v>
      </c>
      <c r="E26" s="3" t="s">
        <v>116</v>
      </c>
      <c r="F26" s="6" t="s">
        <v>80</v>
      </c>
      <c r="G26" s="6" t="s">
        <v>62</v>
      </c>
      <c r="H26" s="13">
        <v>438140</v>
      </c>
      <c r="I26" s="6" t="s">
        <v>58</v>
      </c>
      <c r="J26" s="7">
        <v>136.63999999999999</v>
      </c>
      <c r="K26" s="7" t="s">
        <v>117</v>
      </c>
      <c r="L26" s="153" t="s">
        <v>98</v>
      </c>
      <c r="M26" s="5" t="s">
        <v>99</v>
      </c>
      <c r="N26" s="51">
        <v>12</v>
      </c>
      <c r="O26" s="76" t="s">
        <v>84</v>
      </c>
      <c r="P26" s="76"/>
      <c r="Q26" s="13">
        <v>1130746</v>
      </c>
      <c r="R26" s="77"/>
    </row>
    <row r="27" spans="1:18" s="1" customFormat="1" ht="30">
      <c r="A27" s="84">
        <v>14758</v>
      </c>
      <c r="B27" s="152" t="s">
        <v>149</v>
      </c>
      <c r="C27" s="3" t="s">
        <v>152</v>
      </c>
      <c r="D27" s="3" t="s">
        <v>153</v>
      </c>
      <c r="E27" s="3" t="s">
        <v>154</v>
      </c>
      <c r="F27" s="6" t="s">
        <v>80</v>
      </c>
      <c r="G27" s="6" t="s">
        <v>150</v>
      </c>
      <c r="H27" s="13">
        <v>1386307</v>
      </c>
      <c r="I27" s="6" t="s">
        <v>82</v>
      </c>
      <c r="J27" s="7">
        <v>148.9</v>
      </c>
      <c r="K27" s="7" t="s">
        <v>151</v>
      </c>
      <c r="L27" s="153" t="s">
        <v>15</v>
      </c>
      <c r="M27" s="5" t="s">
        <v>155</v>
      </c>
      <c r="N27" s="51">
        <v>14</v>
      </c>
      <c r="O27" s="76"/>
      <c r="P27" s="76" t="s">
        <v>84</v>
      </c>
      <c r="Q27" s="13"/>
      <c r="R27" s="77"/>
    </row>
    <row r="28" spans="1:18" s="1" customFormat="1" ht="21">
      <c r="A28" s="84">
        <v>14759</v>
      </c>
      <c r="B28" s="152" t="s">
        <v>188</v>
      </c>
      <c r="C28" s="3" t="s">
        <v>189</v>
      </c>
      <c r="D28" s="3" t="s">
        <v>190</v>
      </c>
      <c r="E28" s="3" t="s">
        <v>191</v>
      </c>
      <c r="F28" s="6" t="s">
        <v>80</v>
      </c>
      <c r="G28" s="6" t="s">
        <v>62</v>
      </c>
      <c r="H28" s="13">
        <v>732621</v>
      </c>
      <c r="I28" s="6" t="s">
        <v>82</v>
      </c>
      <c r="J28" s="7"/>
      <c r="K28" s="78" t="s">
        <v>192</v>
      </c>
      <c r="L28" s="153" t="s">
        <v>83</v>
      </c>
      <c r="M28" s="5" t="s">
        <v>193</v>
      </c>
      <c r="N28" s="51">
        <v>12</v>
      </c>
      <c r="O28" s="76" t="s">
        <v>84</v>
      </c>
      <c r="P28" s="76"/>
      <c r="Q28" s="13">
        <v>342199</v>
      </c>
      <c r="R28" s="77"/>
    </row>
    <row r="29" spans="1:18" s="1" customFormat="1" ht="30">
      <c r="A29" s="84">
        <v>14760</v>
      </c>
      <c r="B29" s="152" t="s">
        <v>194</v>
      </c>
      <c r="C29" s="3" t="s">
        <v>195</v>
      </c>
      <c r="D29" s="3" t="s">
        <v>196</v>
      </c>
      <c r="E29" s="3" t="s">
        <v>197</v>
      </c>
      <c r="F29" s="6" t="s">
        <v>80</v>
      </c>
      <c r="G29" s="6" t="s">
        <v>198</v>
      </c>
      <c r="H29" s="13">
        <v>458354</v>
      </c>
      <c r="I29" s="6" t="s">
        <v>82</v>
      </c>
      <c r="J29" s="7">
        <v>112.02</v>
      </c>
      <c r="K29" s="7">
        <v>1450</v>
      </c>
      <c r="L29" s="153" t="s">
        <v>83</v>
      </c>
      <c r="M29" s="5" t="s">
        <v>193</v>
      </c>
      <c r="N29" s="103">
        <v>14</v>
      </c>
      <c r="O29" s="76" t="s">
        <v>84</v>
      </c>
      <c r="P29" s="76"/>
      <c r="Q29" s="13">
        <v>1143415</v>
      </c>
      <c r="R29" s="77"/>
    </row>
    <row r="30" spans="1:18" s="93" customFormat="1" ht="24" customHeight="1" thickBot="1">
      <c r="A30" s="90"/>
      <c r="B30" s="91"/>
      <c r="C30" s="27"/>
      <c r="D30" s="27"/>
      <c r="E30" s="27"/>
      <c r="F30" s="92"/>
      <c r="G30" s="15" t="s">
        <v>14</v>
      </c>
      <c r="H30" s="54">
        <f>SUM(H19:H29)</f>
        <v>5102754</v>
      </c>
      <c r="I30" s="55"/>
      <c r="J30" s="56">
        <f>SUM(J19:J29)</f>
        <v>3439.57</v>
      </c>
      <c r="K30" s="56">
        <f>SUM(K19:K29)</f>
        <v>1795</v>
      </c>
      <c r="L30" s="33"/>
      <c r="M30" s="94"/>
      <c r="N30" s="95"/>
      <c r="O30" s="100" t="s">
        <v>53</v>
      </c>
      <c r="P30" s="101"/>
      <c r="Q30" s="96">
        <f>SUM(Q19:Q29)</f>
        <v>7981878</v>
      </c>
      <c r="R30" s="102">
        <f>SUM(R19:R29)</f>
        <v>0</v>
      </c>
    </row>
    <row r="31" spans="1:18">
      <c r="A31" s="210" t="s">
        <v>13</v>
      </c>
      <c r="B31" s="211"/>
      <c r="C31" s="211"/>
      <c r="D31" s="211"/>
      <c r="E31" s="211"/>
      <c r="F31" s="211"/>
      <c r="G31" s="211"/>
      <c r="H31" s="211"/>
      <c r="I31" s="211"/>
      <c r="J31" s="211"/>
      <c r="K31" s="211"/>
      <c r="L31" s="211"/>
      <c r="M31" s="212"/>
      <c r="O31" s="193" t="s">
        <v>48</v>
      </c>
      <c r="P31" s="194"/>
      <c r="Q31" s="194"/>
      <c r="R31" s="195"/>
    </row>
    <row r="32" spans="1:18" ht="15" thickBot="1">
      <c r="A32" s="208"/>
      <c r="B32" s="209"/>
      <c r="C32" s="209"/>
      <c r="D32" s="209"/>
      <c r="E32" s="209"/>
      <c r="F32" s="209"/>
      <c r="G32" s="209"/>
      <c r="H32" s="209"/>
      <c r="I32" s="209"/>
      <c r="J32" s="209"/>
      <c r="K32" s="209"/>
      <c r="L32" s="209"/>
      <c r="M32" s="213"/>
      <c r="O32" s="196"/>
      <c r="P32" s="197"/>
      <c r="Q32" s="197"/>
      <c r="R32" s="198"/>
    </row>
    <row r="33" spans="1:18">
      <c r="A33" s="165" t="s">
        <v>0</v>
      </c>
      <c r="B33" s="221" t="s">
        <v>1</v>
      </c>
      <c r="C33" s="165" t="s">
        <v>2</v>
      </c>
      <c r="D33" s="165" t="s">
        <v>3</v>
      </c>
      <c r="E33" s="165" t="s">
        <v>4</v>
      </c>
      <c r="F33" s="165" t="s">
        <v>5</v>
      </c>
      <c r="G33" s="165" t="s">
        <v>6</v>
      </c>
      <c r="H33" s="165" t="s">
        <v>7</v>
      </c>
      <c r="I33" s="165" t="s">
        <v>8</v>
      </c>
      <c r="J33" s="165" t="s">
        <v>11</v>
      </c>
      <c r="K33" s="192" t="s">
        <v>20</v>
      </c>
      <c r="L33" s="165" t="s">
        <v>9</v>
      </c>
      <c r="M33" s="167" t="s">
        <v>10</v>
      </c>
      <c r="O33" s="219" t="s">
        <v>49</v>
      </c>
      <c r="P33" s="219" t="s">
        <v>50</v>
      </c>
      <c r="Q33" s="219" t="s">
        <v>51</v>
      </c>
      <c r="R33" s="219" t="s">
        <v>52</v>
      </c>
    </row>
    <row r="34" spans="1:18">
      <c r="A34" s="165"/>
      <c r="B34" s="221"/>
      <c r="C34" s="165"/>
      <c r="D34" s="165"/>
      <c r="E34" s="165"/>
      <c r="F34" s="166"/>
      <c r="G34" s="166"/>
      <c r="H34" s="166"/>
      <c r="I34" s="166"/>
      <c r="J34" s="166"/>
      <c r="K34" s="165"/>
      <c r="L34" s="166"/>
      <c r="M34" s="168"/>
      <c r="O34" s="220"/>
      <c r="P34" s="220"/>
      <c r="Q34" s="220"/>
      <c r="R34" s="220"/>
    </row>
    <row r="35" spans="1:18" ht="6" customHeight="1" thickBot="1">
      <c r="A35" s="223"/>
      <c r="B35" s="222"/>
      <c r="C35" s="223"/>
      <c r="D35" s="223"/>
      <c r="E35" s="223"/>
      <c r="F35" s="170"/>
      <c r="G35" s="170"/>
      <c r="H35" s="170"/>
      <c r="I35" s="170"/>
      <c r="J35" s="170"/>
      <c r="K35" s="223"/>
      <c r="L35" s="170"/>
      <c r="M35" s="169"/>
      <c r="O35" s="220"/>
      <c r="P35" s="220"/>
      <c r="Q35" s="220"/>
      <c r="R35" s="220"/>
    </row>
    <row r="36" spans="1:18" ht="18.75" customHeight="1">
      <c r="A36" s="57"/>
      <c r="B36" s="59"/>
      <c r="C36" s="57"/>
      <c r="D36" s="57"/>
      <c r="E36" s="57"/>
      <c r="F36" s="58"/>
      <c r="G36" s="58"/>
      <c r="H36" s="58"/>
      <c r="I36" s="58"/>
      <c r="J36" s="58"/>
      <c r="K36" s="57"/>
      <c r="L36" s="58"/>
      <c r="M36" s="60"/>
      <c r="O36" s="75"/>
      <c r="P36" s="75"/>
      <c r="Q36" s="75"/>
      <c r="R36" s="75"/>
    </row>
    <row r="37" spans="1:18" s="1" customFormat="1" ht="21">
      <c r="A37" s="84">
        <v>33</v>
      </c>
      <c r="B37" s="10" t="s">
        <v>76</v>
      </c>
      <c r="C37" s="3" t="s">
        <v>122</v>
      </c>
      <c r="D37" s="3" t="s">
        <v>123</v>
      </c>
      <c r="E37" s="3" t="s">
        <v>124</v>
      </c>
      <c r="F37" s="5" t="s">
        <v>80</v>
      </c>
      <c r="G37" s="6" t="s">
        <v>62</v>
      </c>
      <c r="H37" s="14">
        <v>306150</v>
      </c>
      <c r="I37" s="6" t="s">
        <v>65</v>
      </c>
      <c r="J37" s="7">
        <v>139.24</v>
      </c>
      <c r="K37" s="7" t="s">
        <v>125</v>
      </c>
      <c r="L37" s="6" t="s">
        <v>127</v>
      </c>
      <c r="M37" s="5" t="s">
        <v>126</v>
      </c>
      <c r="N37"/>
      <c r="O37" s="83" t="s">
        <v>84</v>
      </c>
      <c r="P37" s="83"/>
      <c r="Q37" s="13">
        <v>724500</v>
      </c>
      <c r="R37" s="77"/>
    </row>
    <row r="38" spans="1:18" s="1" customFormat="1" ht="21">
      <c r="A38" s="84">
        <v>34</v>
      </c>
      <c r="B38" s="10" t="s">
        <v>128</v>
      </c>
      <c r="C38" s="3" t="s">
        <v>129</v>
      </c>
      <c r="D38" s="3" t="s">
        <v>130</v>
      </c>
      <c r="E38" s="4" t="s">
        <v>129</v>
      </c>
      <c r="F38" s="5" t="s">
        <v>80</v>
      </c>
      <c r="G38" s="11" t="s">
        <v>62</v>
      </c>
      <c r="H38" s="14">
        <v>293683</v>
      </c>
      <c r="I38" s="85" t="s">
        <v>65</v>
      </c>
      <c r="J38" s="7">
        <v>165.96</v>
      </c>
      <c r="K38" s="78">
        <v>450</v>
      </c>
      <c r="L38" s="6" t="s">
        <v>15</v>
      </c>
      <c r="M38" s="5" t="s">
        <v>92</v>
      </c>
      <c r="N38"/>
      <c r="O38" s="83" t="s">
        <v>84</v>
      </c>
      <c r="P38" s="83"/>
      <c r="Q38" s="13">
        <v>130000</v>
      </c>
      <c r="R38" s="77"/>
    </row>
    <row r="39" spans="1:18" s="1" customFormat="1" ht="30" customHeight="1">
      <c r="A39" s="84">
        <v>35</v>
      </c>
      <c r="B39" s="10" t="s">
        <v>128</v>
      </c>
      <c r="C39" s="3" t="s">
        <v>131</v>
      </c>
      <c r="D39" s="3" t="s">
        <v>132</v>
      </c>
      <c r="E39" s="3" t="s">
        <v>133</v>
      </c>
      <c r="F39" s="5" t="s">
        <v>80</v>
      </c>
      <c r="G39" s="11" t="s">
        <v>134</v>
      </c>
      <c r="H39" s="14">
        <v>40692</v>
      </c>
      <c r="I39" s="6" t="s">
        <v>135</v>
      </c>
      <c r="J39" s="7">
        <v>57.6</v>
      </c>
      <c r="K39" s="8" t="s">
        <v>136</v>
      </c>
      <c r="L39" s="6" t="s">
        <v>15</v>
      </c>
      <c r="M39" s="5" t="s">
        <v>126</v>
      </c>
      <c r="N39"/>
      <c r="O39" s="83"/>
      <c r="P39" s="83" t="s">
        <v>84</v>
      </c>
      <c r="Q39" s="13"/>
      <c r="R39" s="77"/>
    </row>
    <row r="40" spans="1:18" s="1" customFormat="1" ht="30" customHeight="1">
      <c r="A40" s="84">
        <v>36</v>
      </c>
      <c r="B40" s="10" t="s">
        <v>137</v>
      </c>
      <c r="C40" s="3" t="s">
        <v>138</v>
      </c>
      <c r="D40" s="3" t="s">
        <v>139</v>
      </c>
      <c r="E40" s="3" t="s">
        <v>140</v>
      </c>
      <c r="F40" s="6" t="s">
        <v>80</v>
      </c>
      <c r="G40" s="11" t="s">
        <v>70</v>
      </c>
      <c r="H40" s="14">
        <v>43826</v>
      </c>
      <c r="I40" s="6" t="s">
        <v>141</v>
      </c>
      <c r="J40" s="7">
        <v>99.96</v>
      </c>
      <c r="K40" s="79">
        <v>358</v>
      </c>
      <c r="L40" s="6" t="s">
        <v>15</v>
      </c>
      <c r="M40" s="5" t="s">
        <v>142</v>
      </c>
      <c r="N40"/>
      <c r="O40" s="83" t="s">
        <v>84</v>
      </c>
      <c r="P40" s="83"/>
      <c r="Q40" s="13">
        <v>164901</v>
      </c>
      <c r="R40" s="77"/>
    </row>
    <row r="41" spans="1:18" s="1" customFormat="1" ht="30" customHeight="1">
      <c r="A41" s="84">
        <v>37</v>
      </c>
      <c r="B41" s="10" t="s">
        <v>137</v>
      </c>
      <c r="C41" s="3" t="s">
        <v>143</v>
      </c>
      <c r="D41" s="3" t="s">
        <v>144</v>
      </c>
      <c r="E41" s="3" t="s">
        <v>145</v>
      </c>
      <c r="F41" s="6" t="s">
        <v>80</v>
      </c>
      <c r="G41" s="11" t="s">
        <v>146</v>
      </c>
      <c r="H41" s="14">
        <v>189677</v>
      </c>
      <c r="I41" s="6" t="s">
        <v>65</v>
      </c>
      <c r="J41" s="7">
        <v>270.27</v>
      </c>
      <c r="K41" s="79" t="s">
        <v>148</v>
      </c>
      <c r="L41" s="6" t="s">
        <v>147</v>
      </c>
      <c r="M41" s="5" t="s">
        <v>126</v>
      </c>
      <c r="N41"/>
      <c r="O41" s="83" t="s">
        <v>84</v>
      </c>
      <c r="P41" s="83"/>
      <c r="Q41" s="13">
        <v>5916347</v>
      </c>
      <c r="R41" s="77"/>
    </row>
    <row r="42" spans="1:18" s="1" customFormat="1" ht="30" customHeight="1">
      <c r="A42" s="84">
        <v>38</v>
      </c>
      <c r="B42" s="10" t="s">
        <v>149</v>
      </c>
      <c r="C42" s="3" t="s">
        <v>156</v>
      </c>
      <c r="D42" s="3" t="s">
        <v>157</v>
      </c>
      <c r="E42" s="3" t="s">
        <v>158</v>
      </c>
      <c r="F42" s="6" t="s">
        <v>80</v>
      </c>
      <c r="G42" s="11" t="s">
        <v>159</v>
      </c>
      <c r="H42" s="14">
        <v>312850</v>
      </c>
      <c r="I42" s="6" t="s">
        <v>135</v>
      </c>
      <c r="J42" s="7">
        <v>103.43</v>
      </c>
      <c r="K42" s="7" t="s">
        <v>160</v>
      </c>
      <c r="L42" s="6" t="s">
        <v>15</v>
      </c>
      <c r="M42" s="5" t="s">
        <v>71</v>
      </c>
      <c r="N42"/>
      <c r="O42" s="83"/>
      <c r="P42" s="83" t="s">
        <v>84</v>
      </c>
      <c r="Q42" s="13"/>
      <c r="R42" s="77"/>
    </row>
    <row r="43" spans="1:18" s="1" customFormat="1" ht="30" customHeight="1">
      <c r="A43" s="84">
        <v>39</v>
      </c>
      <c r="B43" s="10" t="s">
        <v>180</v>
      </c>
      <c r="C43" s="3" t="s">
        <v>156</v>
      </c>
      <c r="D43" s="3" t="s">
        <v>181</v>
      </c>
      <c r="E43" s="3" t="s">
        <v>182</v>
      </c>
      <c r="F43" s="6" t="s">
        <v>183</v>
      </c>
      <c r="G43" s="11" t="s">
        <v>159</v>
      </c>
      <c r="H43" s="14">
        <v>680414</v>
      </c>
      <c r="I43" s="6" t="s">
        <v>135</v>
      </c>
      <c r="J43" s="7">
        <v>181.9</v>
      </c>
      <c r="K43" s="7"/>
      <c r="L43" s="6" t="s">
        <v>15</v>
      </c>
      <c r="M43" s="5" t="s">
        <v>184</v>
      </c>
      <c r="N43"/>
      <c r="O43" s="83" t="s">
        <v>84</v>
      </c>
      <c r="P43" s="83"/>
      <c r="Q43" s="13">
        <v>67975208</v>
      </c>
      <c r="R43" s="77"/>
    </row>
    <row r="44" spans="1:18" s="1" customFormat="1" ht="30" customHeight="1">
      <c r="A44" s="84">
        <v>40</v>
      </c>
      <c r="B44" s="10" t="s">
        <v>199</v>
      </c>
      <c r="C44" s="3" t="s">
        <v>200</v>
      </c>
      <c r="D44" s="3" t="s">
        <v>202</v>
      </c>
      <c r="E44" s="3" t="s">
        <v>201</v>
      </c>
      <c r="F44" s="6" t="s">
        <v>80</v>
      </c>
      <c r="G44" s="11" t="s">
        <v>62</v>
      </c>
      <c r="H44" s="14">
        <v>70763</v>
      </c>
      <c r="I44" s="6" t="s">
        <v>65</v>
      </c>
      <c r="J44" s="7">
        <v>165.61</v>
      </c>
      <c r="K44" s="7">
        <v>207</v>
      </c>
      <c r="L44" s="6" t="s">
        <v>15</v>
      </c>
      <c r="M44" s="5" t="s">
        <v>106</v>
      </c>
      <c r="N44"/>
      <c r="O44" s="83" t="s">
        <v>84</v>
      </c>
      <c r="P44" s="83"/>
      <c r="Q44" s="13">
        <v>76537</v>
      </c>
      <c r="R44" s="77"/>
    </row>
    <row r="45" spans="1:18" s="1" customFormat="1" ht="30" customHeight="1">
      <c r="A45" s="84">
        <v>41</v>
      </c>
      <c r="B45" s="10" t="s">
        <v>203</v>
      </c>
      <c r="C45" s="3" t="s">
        <v>204</v>
      </c>
      <c r="D45" s="3" t="s">
        <v>205</v>
      </c>
      <c r="E45" s="3" t="s">
        <v>206</v>
      </c>
      <c r="F45" s="6" t="s">
        <v>80</v>
      </c>
      <c r="G45" s="11" t="s">
        <v>62</v>
      </c>
      <c r="H45" s="14">
        <v>339989</v>
      </c>
      <c r="I45" s="6" t="s">
        <v>65</v>
      </c>
      <c r="J45" s="7">
        <v>169.92</v>
      </c>
      <c r="K45" s="7">
        <v>836</v>
      </c>
      <c r="L45" s="6" t="s">
        <v>15</v>
      </c>
      <c r="M45" s="5" t="s">
        <v>66</v>
      </c>
      <c r="N45"/>
      <c r="O45" s="107" t="s">
        <v>84</v>
      </c>
      <c r="P45" s="107"/>
      <c r="Q45" s="108">
        <v>325477</v>
      </c>
      <c r="R45" s="109"/>
    </row>
    <row r="46" spans="1:18" ht="24.6">
      <c r="A46" s="9"/>
      <c r="B46" s="9"/>
      <c r="C46" s="9"/>
      <c r="D46" s="9"/>
      <c r="E46" s="9"/>
      <c r="F46" s="9"/>
      <c r="G46" s="154" t="s">
        <v>14</v>
      </c>
      <c r="H46" s="155">
        <f>SUM(H37:H45)</f>
        <v>2278044</v>
      </c>
      <c r="I46" s="156"/>
      <c r="J46" s="157">
        <f>SUM(J37:J45)</f>
        <v>1353.89</v>
      </c>
      <c r="K46" s="157">
        <f>SUM(K37:K45)</f>
        <v>1851</v>
      </c>
      <c r="L46" s="9"/>
      <c r="M46" s="9"/>
      <c r="O46" s="99" t="s">
        <v>53</v>
      </c>
      <c r="P46" s="99"/>
      <c r="Q46" s="54">
        <f>SUM(Q37:Q45)</f>
        <v>75312970</v>
      </c>
      <c r="R46" s="55"/>
    </row>
    <row r="47" spans="1:18" ht="18" thickBot="1">
      <c r="A47" s="61"/>
      <c r="B47" s="61"/>
      <c r="C47" s="61"/>
      <c r="D47" s="61"/>
      <c r="E47" s="61"/>
      <c r="F47" s="61"/>
      <c r="G47" s="87"/>
      <c r="H47" s="61"/>
    </row>
    <row r="48" spans="1:18" ht="15" thickTop="1">
      <c r="A48" s="158" t="s">
        <v>25</v>
      </c>
      <c r="B48" s="159"/>
      <c r="C48" s="162" t="s">
        <v>2</v>
      </c>
      <c r="D48" s="162" t="s">
        <v>26</v>
      </c>
      <c r="E48" s="162" t="s">
        <v>4</v>
      </c>
      <c r="F48" s="162" t="s">
        <v>5</v>
      </c>
      <c r="G48" s="235" t="s">
        <v>6</v>
      </c>
      <c r="H48" s="238" t="s">
        <v>7</v>
      </c>
      <c r="I48" s="238" t="s">
        <v>27</v>
      </c>
      <c r="J48" s="238" t="s">
        <v>24</v>
      </c>
      <c r="K48" s="238" t="s">
        <v>9</v>
      </c>
      <c r="L48" s="176" t="s">
        <v>10</v>
      </c>
    </row>
    <row r="49" spans="1:13" ht="15" thickBot="1">
      <c r="A49" s="160"/>
      <c r="B49" s="161"/>
      <c r="C49" s="163"/>
      <c r="D49" s="163"/>
      <c r="E49" s="163"/>
      <c r="F49" s="163"/>
      <c r="G49" s="236"/>
      <c r="H49" s="177"/>
      <c r="I49" s="177"/>
      <c r="J49" s="177"/>
      <c r="K49" s="177"/>
      <c r="L49" s="177"/>
    </row>
    <row r="50" spans="1:13" ht="15" thickBot="1">
      <c r="A50" s="179"/>
      <c r="B50" s="180"/>
      <c r="C50" s="163"/>
      <c r="D50" s="163"/>
      <c r="E50" s="163"/>
      <c r="F50" s="163"/>
      <c r="G50" s="236"/>
      <c r="H50" s="177"/>
      <c r="I50" s="177"/>
      <c r="J50" s="177"/>
      <c r="K50" s="177"/>
      <c r="L50" s="177"/>
    </row>
    <row r="51" spans="1:13" ht="15" thickTop="1">
      <c r="A51" s="229" t="s">
        <v>29</v>
      </c>
      <c r="B51" s="162" t="s">
        <v>30</v>
      </c>
      <c r="C51" s="163"/>
      <c r="D51" s="163"/>
      <c r="E51" s="163"/>
      <c r="F51" s="163"/>
      <c r="G51" s="236"/>
      <c r="H51" s="177"/>
      <c r="I51" s="177"/>
      <c r="J51" s="177"/>
      <c r="K51" s="177"/>
      <c r="L51" s="177"/>
    </row>
    <row r="52" spans="1:13" ht="15" thickBot="1">
      <c r="A52" s="230"/>
      <c r="B52" s="164"/>
      <c r="C52" s="164"/>
      <c r="D52" s="164"/>
      <c r="E52" s="164"/>
      <c r="F52" s="164"/>
      <c r="G52" s="237"/>
      <c r="H52" s="178"/>
      <c r="I52" s="239"/>
      <c r="J52" s="178"/>
      <c r="K52" s="239"/>
      <c r="L52" s="178"/>
    </row>
    <row r="53" spans="1:13">
      <c r="A53" s="231"/>
      <c r="B53" s="232"/>
      <c r="C53" s="105"/>
      <c r="D53" s="105"/>
      <c r="E53" s="105"/>
      <c r="F53" s="105"/>
      <c r="G53" s="105"/>
      <c r="H53" s="233"/>
      <c r="I53" s="234"/>
      <c r="J53" s="105"/>
      <c r="K53" s="105"/>
      <c r="L53" s="105"/>
    </row>
    <row r="54" spans="1:13" ht="21">
      <c r="A54" s="106" t="s">
        <v>173</v>
      </c>
      <c r="B54" s="171" t="s">
        <v>175</v>
      </c>
      <c r="C54" s="173" t="s">
        <v>176</v>
      </c>
      <c r="D54" s="173" t="s">
        <v>177</v>
      </c>
      <c r="E54" s="173" t="s">
        <v>178</v>
      </c>
      <c r="F54" s="172" t="s">
        <v>63</v>
      </c>
      <c r="G54" s="172" t="s">
        <v>62</v>
      </c>
      <c r="H54" s="174">
        <v>1001817</v>
      </c>
      <c r="I54" s="172" t="s">
        <v>179</v>
      </c>
      <c r="J54" s="175"/>
      <c r="K54" s="172" t="s">
        <v>83</v>
      </c>
      <c r="L54" s="172" t="s">
        <v>142</v>
      </c>
    </row>
    <row r="55" spans="1:13" ht="21">
      <c r="A55" s="106" t="s">
        <v>174</v>
      </c>
      <c r="B55" s="172"/>
      <c r="C55" s="173"/>
      <c r="D55" s="173"/>
      <c r="E55" s="173"/>
      <c r="F55" s="172"/>
      <c r="G55" s="172"/>
      <c r="H55" s="174"/>
      <c r="I55" s="172"/>
      <c r="J55" s="175"/>
      <c r="K55" s="172"/>
      <c r="L55" s="172"/>
    </row>
    <row r="56" spans="1:13" ht="25.2" thickBot="1">
      <c r="A56" s="61"/>
      <c r="B56" s="61"/>
      <c r="C56" s="61"/>
      <c r="D56" s="61"/>
      <c r="E56" s="61"/>
      <c r="F56" s="61"/>
      <c r="G56" s="110" t="s">
        <v>14</v>
      </c>
      <c r="H56" s="111">
        <f>SUM(H54:H55)</f>
        <v>1001817</v>
      </c>
      <c r="I56" s="112"/>
      <c r="J56" s="113">
        <f>SUM(J54:J55)</f>
        <v>0</v>
      </c>
      <c r="K56" s="87"/>
      <c r="L56" s="61"/>
    </row>
    <row r="57" spans="1:13" ht="28.8" thickBot="1">
      <c r="A57" s="224" t="s">
        <v>72</v>
      </c>
      <c r="B57" s="225"/>
      <c r="C57" s="225"/>
      <c r="D57" s="116"/>
      <c r="E57" s="116"/>
      <c r="F57" s="116"/>
      <c r="G57" s="117"/>
      <c r="H57" s="118"/>
      <c r="I57" s="116"/>
      <c r="J57" s="119"/>
      <c r="K57" s="119"/>
      <c r="L57" s="116"/>
      <c r="M57" s="120"/>
    </row>
    <row r="58" spans="1:13" ht="31.8" thickBot="1">
      <c r="A58" s="121" t="s">
        <v>73</v>
      </c>
      <c r="B58" s="122" t="s">
        <v>67</v>
      </c>
      <c r="C58" s="123" t="s">
        <v>2</v>
      </c>
      <c r="D58" s="123" t="s">
        <v>3</v>
      </c>
      <c r="E58" s="123" t="s">
        <v>4</v>
      </c>
      <c r="F58" s="123" t="s">
        <v>5</v>
      </c>
      <c r="G58" s="124" t="s">
        <v>6</v>
      </c>
      <c r="H58" s="125" t="s">
        <v>7</v>
      </c>
      <c r="I58" s="126" t="s">
        <v>8</v>
      </c>
      <c r="J58" s="127" t="s">
        <v>68</v>
      </c>
      <c r="K58" s="127" t="s">
        <v>19</v>
      </c>
      <c r="L58" s="123" t="s">
        <v>9</v>
      </c>
      <c r="M58" s="128" t="s">
        <v>10</v>
      </c>
    </row>
    <row r="59" spans="1:13" ht="15.6">
      <c r="A59" s="129"/>
      <c r="B59" s="130"/>
      <c r="C59" s="131"/>
      <c r="D59" s="131"/>
      <c r="E59" s="131"/>
      <c r="F59" s="131"/>
      <c r="G59" s="132"/>
      <c r="H59" s="133"/>
      <c r="I59" s="134"/>
      <c r="J59" s="135"/>
      <c r="K59" s="135"/>
      <c r="L59" s="131"/>
      <c r="M59" s="136"/>
    </row>
    <row r="60" spans="1:13" ht="30">
      <c r="A60" s="137">
        <v>3</v>
      </c>
      <c r="B60" s="138" t="s">
        <v>166</v>
      </c>
      <c r="C60" s="139" t="s">
        <v>167</v>
      </c>
      <c r="D60" s="139" t="s">
        <v>168</v>
      </c>
      <c r="E60" s="139" t="s">
        <v>169</v>
      </c>
      <c r="F60" s="104" t="s">
        <v>63</v>
      </c>
      <c r="G60" s="140" t="s">
        <v>62</v>
      </c>
      <c r="H60" s="141">
        <v>3338710</v>
      </c>
      <c r="I60" s="140" t="s">
        <v>74</v>
      </c>
      <c r="J60" s="142" t="s">
        <v>172</v>
      </c>
      <c r="K60" s="142" t="s">
        <v>171</v>
      </c>
      <c r="L60" s="2" t="s">
        <v>170</v>
      </c>
      <c r="M60" s="104" t="s">
        <v>155</v>
      </c>
    </row>
    <row r="61" spans="1:13" ht="21">
      <c r="A61" s="137">
        <v>4</v>
      </c>
      <c r="B61" s="138" t="s">
        <v>149</v>
      </c>
      <c r="C61" s="139" t="s">
        <v>161</v>
      </c>
      <c r="D61" s="139" t="s">
        <v>162</v>
      </c>
      <c r="E61" s="139" t="s">
        <v>163</v>
      </c>
      <c r="F61" s="104" t="s">
        <v>63</v>
      </c>
      <c r="G61" s="140" t="s">
        <v>62</v>
      </c>
      <c r="H61" s="141">
        <v>275954</v>
      </c>
      <c r="I61" s="140" t="s">
        <v>58</v>
      </c>
      <c r="J61" s="142" t="s">
        <v>164</v>
      </c>
      <c r="K61" s="142" t="s">
        <v>165</v>
      </c>
      <c r="L61" s="2" t="s">
        <v>83</v>
      </c>
      <c r="M61" s="104" t="s">
        <v>106</v>
      </c>
    </row>
    <row r="62" spans="1:13" ht="30">
      <c r="A62" s="137">
        <v>5</v>
      </c>
      <c r="B62" s="138" t="s">
        <v>149</v>
      </c>
      <c r="C62" s="139" t="s">
        <v>185</v>
      </c>
      <c r="D62" s="139" t="s">
        <v>186</v>
      </c>
      <c r="E62" s="139" t="s">
        <v>187</v>
      </c>
      <c r="F62" s="104" t="s">
        <v>63</v>
      </c>
      <c r="G62" s="140" t="s">
        <v>62</v>
      </c>
      <c r="H62" s="141">
        <v>361437</v>
      </c>
      <c r="I62" s="140" t="s">
        <v>58</v>
      </c>
      <c r="J62" s="142"/>
      <c r="K62" s="142"/>
      <c r="L62" s="2" t="s">
        <v>83</v>
      </c>
      <c r="M62" s="104" t="s">
        <v>142</v>
      </c>
    </row>
    <row r="63" spans="1:13" s="114" customFormat="1" ht="24.6">
      <c r="A63" s="226"/>
      <c r="B63" s="226"/>
      <c r="C63"/>
      <c r="D63"/>
      <c r="E63"/>
      <c r="F63"/>
      <c r="G63" s="110" t="s">
        <v>14</v>
      </c>
      <c r="H63" s="148">
        <v>3614664</v>
      </c>
      <c r="I63" s="149"/>
      <c r="J63" s="150">
        <f>SUM(J60:J60)</f>
        <v>0</v>
      </c>
      <c r="K63" s="151">
        <f>SUM(K60:K60)</f>
        <v>0</v>
      </c>
      <c r="L63"/>
      <c r="M63"/>
    </row>
    <row r="64" spans="1:13" s="114" customFormat="1" ht="24.6">
      <c r="A64" s="143"/>
      <c r="B64" s="143"/>
      <c r="C64"/>
      <c r="D64"/>
      <c r="E64"/>
      <c r="F64"/>
      <c r="G64" s="115"/>
      <c r="H64" s="144"/>
      <c r="I64" s="145"/>
      <c r="J64" s="146"/>
      <c r="K64" s="87"/>
      <c r="L64"/>
      <c r="M64"/>
    </row>
    <row r="65" spans="1:18" ht="24.6">
      <c r="G65" s="82" t="s">
        <v>59</v>
      </c>
      <c r="H65" s="97" t="e">
        <f>SUM(H30,H46,#REF!,H56,H63)</f>
        <v>#REF!</v>
      </c>
      <c r="I65" s="82"/>
      <c r="J65" s="98" t="e">
        <f>SUM(J30,J46,#REF!,J63)</f>
        <v>#REF!</v>
      </c>
      <c r="K65" s="98">
        <f>SUM(K30,K46,J56,K63)</f>
        <v>3646</v>
      </c>
      <c r="L65" s="88"/>
      <c r="O65" s="227" t="s">
        <v>59</v>
      </c>
      <c r="P65" s="228"/>
      <c r="Q65" s="97" t="e">
        <f>SUM(Q30,Q46,#REF!)</f>
        <v>#REF!</v>
      </c>
      <c r="R65" s="147">
        <f>SUM(R46,R30)</f>
        <v>0</v>
      </c>
    </row>
    <row r="66" spans="1:18">
      <c r="E66" t="s">
        <v>61</v>
      </c>
    </row>
    <row r="67" spans="1:18" ht="31.5" customHeight="1"/>
    <row r="68" spans="1:18" ht="25.8">
      <c r="E68" s="86" t="s">
        <v>60</v>
      </c>
    </row>
    <row r="69" spans="1:18" ht="25.8">
      <c r="E69" s="86" t="s">
        <v>54</v>
      </c>
    </row>
    <row r="70" spans="1:18" ht="25.8">
      <c r="E70" s="86" t="s">
        <v>55</v>
      </c>
    </row>
    <row r="71" spans="1:18">
      <c r="B71" s="89">
        <f ca="1">TODAY()</f>
        <v>45447</v>
      </c>
    </row>
    <row r="72" spans="1:18">
      <c r="A72" t="s">
        <v>56</v>
      </c>
    </row>
    <row r="73" spans="1:18">
      <c r="A73" t="s">
        <v>69</v>
      </c>
    </row>
  </sheetData>
  <mergeCells count="73">
    <mergeCell ref="A57:C57"/>
    <mergeCell ref="A63:B63"/>
    <mergeCell ref="O65:P65"/>
    <mergeCell ref="O33:O35"/>
    <mergeCell ref="P33:P35"/>
    <mergeCell ref="L54:L55"/>
    <mergeCell ref="A33:A35"/>
    <mergeCell ref="A51:A52"/>
    <mergeCell ref="B51:B52"/>
    <mergeCell ref="A53:B53"/>
    <mergeCell ref="H53:I53"/>
    <mergeCell ref="G48:G52"/>
    <mergeCell ref="H48:H52"/>
    <mergeCell ref="I48:I52"/>
    <mergeCell ref="J48:J52"/>
    <mergeCell ref="K48:K52"/>
    <mergeCell ref="Q33:Q35"/>
    <mergeCell ref="R33:R35"/>
    <mergeCell ref="B33:B35"/>
    <mergeCell ref="E33:E35"/>
    <mergeCell ref="C33:C35"/>
    <mergeCell ref="H33:H35"/>
    <mergeCell ref="L33:L35"/>
    <mergeCell ref="K33:K35"/>
    <mergeCell ref="J33:J35"/>
    <mergeCell ref="G33:G35"/>
    <mergeCell ref="D33:D35"/>
    <mergeCell ref="F33:F35"/>
    <mergeCell ref="O31:R32"/>
    <mergeCell ref="A6:M7"/>
    <mergeCell ref="A14:M15"/>
    <mergeCell ref="A31:M32"/>
    <mergeCell ref="A8:M11"/>
    <mergeCell ref="G16:G18"/>
    <mergeCell ref="H16:H18"/>
    <mergeCell ref="I16:I18"/>
    <mergeCell ref="E16:E18"/>
    <mergeCell ref="F16:F18"/>
    <mergeCell ref="J16:J18"/>
    <mergeCell ref="M16:M18"/>
    <mergeCell ref="C16:C18"/>
    <mergeCell ref="K16:K18"/>
    <mergeCell ref="L16:L18"/>
    <mergeCell ref="A16:A18"/>
    <mergeCell ref="O8:R11"/>
    <mergeCell ref="N14:N15"/>
    <mergeCell ref="N16:N18"/>
    <mergeCell ref="O14:R15"/>
    <mergeCell ref="O16:O18"/>
    <mergeCell ref="P16:P18"/>
    <mergeCell ref="Q16:Q18"/>
    <mergeCell ref="R16:R18"/>
    <mergeCell ref="D16:D18"/>
    <mergeCell ref="B16:B18"/>
    <mergeCell ref="M33:M35"/>
    <mergeCell ref="I33:I35"/>
    <mergeCell ref="B54:B55"/>
    <mergeCell ref="C54:C55"/>
    <mergeCell ref="D54:D55"/>
    <mergeCell ref="E54:E55"/>
    <mergeCell ref="F54:F55"/>
    <mergeCell ref="G54:G55"/>
    <mergeCell ref="H54:H55"/>
    <mergeCell ref="I54:I55"/>
    <mergeCell ref="J54:J55"/>
    <mergeCell ref="K54:K55"/>
    <mergeCell ref="L48:L52"/>
    <mergeCell ref="A50:B50"/>
    <mergeCell ref="A48:B49"/>
    <mergeCell ref="C48:C52"/>
    <mergeCell ref="D48:D52"/>
    <mergeCell ref="E48:E52"/>
    <mergeCell ref="F48:F52"/>
  </mergeCells>
  <phoneticPr fontId="30" type="noConversion"/>
  <printOptions horizontalCentered="1"/>
  <pageMargins left="0.23622047244094491" right="0.23622047244094491" top="0.74803149606299213" bottom="0.74803149606299213" header="0.31496062992125984" footer="0.31496062992125984"/>
  <pageSetup paperSize="41" scale="36" fitToHeight="0" orientation="landscape" r:id="rId1"/>
  <headerFooter>
    <oddFooter>Página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7"/>
  <sheetViews>
    <sheetView topLeftCell="A34" workbookViewId="0">
      <selection activeCell="E26" sqref="E26"/>
    </sheetView>
  </sheetViews>
  <sheetFormatPr baseColWidth="10" defaultRowHeight="14.4"/>
  <cols>
    <col min="1" max="1" width="9.44140625" customWidth="1"/>
    <col min="2" max="2" width="10.6640625" customWidth="1"/>
    <col min="3" max="3" width="44.109375" customWidth="1"/>
    <col min="4" max="4" width="36.44140625" customWidth="1"/>
    <col min="5" max="5" width="24.44140625" customWidth="1"/>
    <col min="8" max="8" width="14.88671875" customWidth="1"/>
    <col min="9" max="9" width="19.88671875" customWidth="1"/>
    <col min="10" max="10" width="14.109375" customWidth="1"/>
    <col min="11" max="11" width="13.44140625" customWidth="1"/>
    <col min="12" max="12" width="15.5546875" customWidth="1"/>
  </cols>
  <sheetData>
    <row r="2" spans="1:12" ht="15" thickBot="1"/>
    <row r="3" spans="1:12" ht="28.8" thickBot="1">
      <c r="A3" s="16" t="s">
        <v>23</v>
      </c>
      <c r="B3" s="17"/>
      <c r="C3" s="17"/>
      <c r="D3" s="17"/>
      <c r="E3" s="17"/>
      <c r="F3" s="17"/>
      <c r="G3" s="18"/>
      <c r="H3" s="19"/>
      <c r="I3" s="17"/>
      <c r="J3" s="20"/>
      <c r="K3" s="17"/>
      <c r="L3" s="21"/>
    </row>
    <row r="4" spans="1:12" ht="15" customHeight="1">
      <c r="A4" s="256"/>
      <c r="B4" s="257"/>
      <c r="C4" s="38"/>
      <c r="D4" s="38"/>
      <c r="E4" s="38"/>
      <c r="F4" s="38"/>
      <c r="G4" s="39"/>
      <c r="H4" s="258" t="s">
        <v>7</v>
      </c>
      <c r="I4" s="261" t="s">
        <v>27</v>
      </c>
      <c r="J4" s="258" t="s">
        <v>24</v>
      </c>
      <c r="K4" s="261" t="s">
        <v>9</v>
      </c>
      <c r="L4" s="258" t="s">
        <v>10</v>
      </c>
    </row>
    <row r="5" spans="1:12" ht="11.25" customHeight="1" thickBot="1">
      <c r="A5" s="262" t="s">
        <v>25</v>
      </c>
      <c r="B5" s="263"/>
      <c r="C5" s="40" t="s">
        <v>2</v>
      </c>
      <c r="D5" s="40" t="s">
        <v>26</v>
      </c>
      <c r="E5" s="40" t="s">
        <v>4</v>
      </c>
      <c r="F5" s="40" t="s">
        <v>5</v>
      </c>
      <c r="G5" s="41" t="s">
        <v>6</v>
      </c>
      <c r="H5" s="259"/>
      <c r="I5" s="259"/>
      <c r="J5" s="259"/>
      <c r="K5" s="259"/>
      <c r="L5" s="259"/>
    </row>
    <row r="6" spans="1:12" ht="15.75" hidden="1" customHeight="1" thickBot="1">
      <c r="A6" s="264"/>
      <c r="B6" s="265"/>
      <c r="C6" s="42"/>
      <c r="D6" s="42"/>
      <c r="E6" s="42"/>
      <c r="F6" s="42"/>
      <c r="G6" s="41" t="s">
        <v>28</v>
      </c>
      <c r="H6" s="259"/>
      <c r="I6" s="259"/>
      <c r="J6" s="259"/>
      <c r="K6" s="259"/>
      <c r="L6" s="259"/>
    </row>
    <row r="7" spans="1:12">
      <c r="A7" s="43"/>
      <c r="B7" s="44"/>
      <c r="C7" s="42"/>
      <c r="D7" s="42"/>
      <c r="E7" s="42"/>
      <c r="F7" s="42"/>
      <c r="G7" s="41"/>
      <c r="H7" s="259"/>
      <c r="I7" s="259"/>
      <c r="J7" s="259"/>
      <c r="K7" s="259"/>
      <c r="L7" s="259"/>
    </row>
    <row r="8" spans="1:12">
      <c r="A8" s="45" t="s">
        <v>29</v>
      </c>
      <c r="B8" s="46" t="s">
        <v>30</v>
      </c>
      <c r="C8" s="47"/>
      <c r="D8" s="47"/>
      <c r="E8" s="47"/>
      <c r="F8" s="47"/>
      <c r="G8" s="48"/>
      <c r="H8" s="260"/>
      <c r="I8" s="260"/>
      <c r="J8" s="260"/>
      <c r="K8" s="260"/>
      <c r="L8" s="260"/>
    </row>
    <row r="9" spans="1:12">
      <c r="A9" s="255"/>
      <c r="B9" s="255"/>
      <c r="C9" s="49"/>
      <c r="D9" s="49"/>
      <c r="E9" s="49"/>
      <c r="F9" s="49"/>
      <c r="G9" s="49"/>
      <c r="H9" s="255"/>
      <c r="I9" s="255"/>
      <c r="J9" s="49"/>
      <c r="K9" s="49"/>
      <c r="L9" s="49"/>
    </row>
    <row r="10" spans="1:12">
      <c r="A10" s="35" t="s">
        <v>31</v>
      </c>
      <c r="B10" s="247">
        <v>43699</v>
      </c>
      <c r="C10" s="248" t="s">
        <v>33</v>
      </c>
      <c r="D10" s="252" t="s">
        <v>34</v>
      </c>
      <c r="E10" s="252" t="s">
        <v>35</v>
      </c>
      <c r="F10" s="246" t="s">
        <v>22</v>
      </c>
      <c r="G10" s="246" t="s">
        <v>16</v>
      </c>
      <c r="H10" s="253">
        <v>27378</v>
      </c>
      <c r="I10" s="243" t="s">
        <v>36</v>
      </c>
      <c r="J10" s="244">
        <v>980.50699999999995</v>
      </c>
      <c r="K10" s="250" t="s">
        <v>15</v>
      </c>
      <c r="L10" s="246" t="s">
        <v>21</v>
      </c>
    </row>
    <row r="11" spans="1:12">
      <c r="A11" s="35" t="s">
        <v>32</v>
      </c>
      <c r="B11" s="247"/>
      <c r="C11" s="249"/>
      <c r="D11" s="252"/>
      <c r="E11" s="252"/>
      <c r="F11" s="246"/>
      <c r="G11" s="246"/>
      <c r="H11" s="254"/>
      <c r="I11" s="243"/>
      <c r="J11" s="244"/>
      <c r="K11" s="251"/>
      <c r="L11" s="246"/>
    </row>
    <row r="12" spans="1:12">
      <c r="A12" s="35" t="s">
        <v>37</v>
      </c>
      <c r="B12" s="247">
        <v>43705</v>
      </c>
      <c r="C12" s="248" t="s">
        <v>45</v>
      </c>
      <c r="D12" s="252" t="s">
        <v>46</v>
      </c>
      <c r="E12" s="252" t="s">
        <v>39</v>
      </c>
      <c r="F12" s="246" t="s">
        <v>22</v>
      </c>
      <c r="G12" s="246" t="s">
        <v>16</v>
      </c>
      <c r="H12" s="253">
        <v>29178</v>
      </c>
      <c r="I12" s="243" t="s">
        <v>36</v>
      </c>
      <c r="J12" s="244">
        <v>1048.3399999999999</v>
      </c>
      <c r="K12" s="245" t="s">
        <v>15</v>
      </c>
      <c r="L12" s="246" t="s">
        <v>21</v>
      </c>
    </row>
    <row r="13" spans="1:12">
      <c r="A13" s="36" t="s">
        <v>38</v>
      </c>
      <c r="B13" s="247"/>
      <c r="C13" s="249"/>
      <c r="D13" s="252"/>
      <c r="E13" s="252"/>
      <c r="F13" s="246"/>
      <c r="G13" s="246"/>
      <c r="H13" s="254"/>
      <c r="I13" s="243"/>
      <c r="J13" s="244"/>
      <c r="K13" s="245"/>
      <c r="L13" s="246"/>
    </row>
    <row r="14" spans="1:12">
      <c r="A14" s="37" t="s">
        <v>40</v>
      </c>
      <c r="B14" s="247">
        <v>43706</v>
      </c>
      <c r="C14" s="248" t="s">
        <v>42</v>
      </c>
      <c r="D14" s="248" t="s">
        <v>43</v>
      </c>
      <c r="E14" s="248" t="s">
        <v>44</v>
      </c>
      <c r="F14" s="246" t="s">
        <v>22</v>
      </c>
      <c r="G14" s="246" t="s">
        <v>16</v>
      </c>
      <c r="H14" s="242">
        <v>27378</v>
      </c>
      <c r="I14" s="243" t="s">
        <v>36</v>
      </c>
      <c r="J14" s="244">
        <v>2158.1999999999998</v>
      </c>
      <c r="K14" s="245" t="s">
        <v>15</v>
      </c>
      <c r="L14" s="246" t="s">
        <v>17</v>
      </c>
    </row>
    <row r="15" spans="1:12">
      <c r="A15" s="36" t="s">
        <v>41</v>
      </c>
      <c r="B15" s="247"/>
      <c r="C15" s="249"/>
      <c r="D15" s="249"/>
      <c r="E15" s="249"/>
      <c r="F15" s="246"/>
      <c r="G15" s="246"/>
      <c r="H15" s="242"/>
      <c r="I15" s="243"/>
      <c r="J15" s="244"/>
      <c r="K15" s="245"/>
      <c r="L15" s="246"/>
    </row>
    <row r="16" spans="1:12" ht="16.2" thickBot="1">
      <c r="A16" s="27"/>
      <c r="B16" s="26"/>
      <c r="C16" s="25"/>
      <c r="D16" s="25"/>
      <c r="E16" s="25"/>
      <c r="F16" s="25"/>
      <c r="G16" s="28"/>
      <c r="H16" s="29"/>
      <c r="I16" s="30"/>
      <c r="J16" s="31"/>
      <c r="K16" s="32"/>
      <c r="L16" s="25"/>
    </row>
    <row r="17" spans="3:10" ht="29.4" thickBot="1">
      <c r="C17" s="22"/>
      <c r="D17" s="23"/>
      <c r="E17" s="12"/>
      <c r="F17" s="240" t="s">
        <v>14</v>
      </c>
      <c r="G17" s="241"/>
      <c r="H17" s="50">
        <f>SUM(H10:H11:H12:H13,H14,H15)</f>
        <v>83934</v>
      </c>
      <c r="I17" s="24"/>
      <c r="J17" s="34">
        <f>SUM(J10,J15)</f>
        <v>980.50699999999995</v>
      </c>
    </row>
  </sheetData>
  <mergeCells count="44">
    <mergeCell ref="A4:B4"/>
    <mergeCell ref="H4:H8"/>
    <mergeCell ref="J4:J8"/>
    <mergeCell ref="K4:K8"/>
    <mergeCell ref="L4:L8"/>
    <mergeCell ref="A5:B5"/>
    <mergeCell ref="A6:B6"/>
    <mergeCell ref="I4:I8"/>
    <mergeCell ref="A9:B9"/>
    <mergeCell ref="H9:I9"/>
    <mergeCell ref="B10:B11"/>
    <mergeCell ref="C10:C11"/>
    <mergeCell ref="D10:D11"/>
    <mergeCell ref="E10:E11"/>
    <mergeCell ref="F10:F11"/>
    <mergeCell ref="G10:G11"/>
    <mergeCell ref="H10:H11"/>
    <mergeCell ref="I10:I11"/>
    <mergeCell ref="J10:J11"/>
    <mergeCell ref="K10:K11"/>
    <mergeCell ref="L10:L11"/>
    <mergeCell ref="B12:B13"/>
    <mergeCell ref="C12:C13"/>
    <mergeCell ref="D12:D13"/>
    <mergeCell ref="E12:E13"/>
    <mergeCell ref="F12:F13"/>
    <mergeCell ref="G12:G13"/>
    <mergeCell ref="H12:H13"/>
    <mergeCell ref="I12:I13"/>
    <mergeCell ref="J12:J13"/>
    <mergeCell ref="K12:K13"/>
    <mergeCell ref="L12:L13"/>
    <mergeCell ref="L14:L15"/>
    <mergeCell ref="B14:B15"/>
    <mergeCell ref="C14:C15"/>
    <mergeCell ref="D14:D15"/>
    <mergeCell ref="E14:E15"/>
    <mergeCell ref="F14:F15"/>
    <mergeCell ref="G14:G15"/>
    <mergeCell ref="F17:G17"/>
    <mergeCell ref="H14:H15"/>
    <mergeCell ref="I14:I15"/>
    <mergeCell ref="J14:J15"/>
    <mergeCell ref="K14:K1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J20" sqref="J20"/>
    </sheetView>
  </sheetViews>
  <sheetFormatPr baseColWidth="10"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Hinojosa</dc:creator>
  <cp:lastModifiedBy>Nancy Benavides</cp:lastModifiedBy>
  <cp:lastPrinted>2024-06-04T13:20:04Z</cp:lastPrinted>
  <dcterms:created xsi:type="dcterms:W3CDTF">2011-04-07T12:29:15Z</dcterms:created>
  <dcterms:modified xsi:type="dcterms:W3CDTF">2024-06-04T13:25:12Z</dcterms:modified>
</cp:coreProperties>
</file>