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ALEJANDRO\AVERA11\DEPTO\STI\Actualización Series\Series al cierre de Diciembre 2015\"/>
    </mc:Choice>
  </mc:AlternateContent>
  <bookViews>
    <workbookView xWindow="0" yWindow="0" windowWidth="24000" windowHeight="9735" tabRatio="811" activeTab="1"/>
  </bookViews>
  <sheets>
    <sheet name="INDICE" sheetId="15" r:id="rId1"/>
    <sheet name="4.1. Total_Móvil" sheetId="16" r:id="rId2"/>
    <sheet name="4.4. M LDI" sheetId="19" r:id="rId3"/>
    <sheet name="4.4.1.M LDI_EMPR" sheetId="32" r:id="rId4"/>
    <sheet name="4.5. M L" sheetId="26" r:id="rId5"/>
    <sheet name="4.5.1.M L_EMPR" sheetId="31" r:id="rId6"/>
    <sheet name="4.6. M M" sheetId="25" r:id="rId7"/>
    <sheet name="4.6.1.M M_EMPR" sheetId="30" r:id="rId8"/>
    <sheet name="4.7. SMS" sheetId="20" r:id="rId9"/>
    <sheet name="4.12. M-L_M-M_Seg" sheetId="29" r:id="rId10"/>
    <sheet name="4.13. M-L_M-M_Plan" sheetId="28" r:id="rId11"/>
    <sheet name="4.14. M-M_Intra" sheetId="27" r:id="rId12"/>
  </sheets>
  <definedNames>
    <definedName name="_xlnm.Print_Area" localSheetId="8">'4.7. SMS'!$A$1:$K$121</definedName>
    <definedName name="_xlnm.Print_Area" localSheetId="0">INDICE!$A$1:$I$21</definedName>
  </definedNames>
  <calcPr calcId="152511"/>
</workbook>
</file>

<file path=xl/calcChain.xml><?xml version="1.0" encoding="utf-8"?>
<calcChain xmlns="http://schemas.openxmlformats.org/spreadsheetml/2006/main">
  <c r="K45" i="31" l="1"/>
  <c r="G89" i="28" l="1"/>
  <c r="D89" i="29"/>
  <c r="F102" i="20"/>
  <c r="O44" i="30"/>
  <c r="M44" i="30"/>
  <c r="L44" i="30"/>
  <c r="J44" i="30"/>
  <c r="I44" i="30"/>
  <c r="H44" i="30"/>
  <c r="G44" i="30"/>
  <c r="F44" i="30"/>
  <c r="E44" i="30"/>
  <c r="D44" i="30"/>
  <c r="P45" i="31"/>
  <c r="H45" i="31"/>
  <c r="O44" i="31"/>
  <c r="M44" i="31"/>
  <c r="L44" i="31"/>
  <c r="I44" i="31"/>
  <c r="H44" i="31"/>
  <c r="G44" i="31"/>
  <c r="F44" i="31"/>
  <c r="E44" i="31"/>
  <c r="D44" i="31"/>
  <c r="L45" i="32"/>
  <c r="G45" i="32"/>
  <c r="M44" i="32"/>
  <c r="L44" i="32"/>
  <c r="K44" i="32"/>
  <c r="I44" i="32"/>
  <c r="G44" i="32"/>
  <c r="F44" i="32"/>
  <c r="E44" i="32"/>
  <c r="D45" i="32"/>
  <c r="D44" i="32"/>
  <c r="N40" i="32"/>
  <c r="N41" i="32"/>
  <c r="N42" i="32"/>
  <c r="N45" i="32" s="1"/>
  <c r="P40" i="31"/>
  <c r="P41" i="31"/>
  <c r="P42" i="31"/>
  <c r="O45" i="31" s="1"/>
  <c r="P40" i="30"/>
  <c r="P41" i="30"/>
  <c r="P42" i="30"/>
  <c r="N45" i="30" s="1"/>
  <c r="F100" i="20"/>
  <c r="E100" i="20"/>
  <c r="E19" i="20" s="1"/>
  <c r="I87" i="29"/>
  <c r="H87" i="29"/>
  <c r="H89" i="29" s="1"/>
  <c r="G87" i="29"/>
  <c r="G89" i="29" s="1"/>
  <c r="F87" i="29"/>
  <c r="E87" i="29"/>
  <c r="E89" i="29" s="1"/>
  <c r="D87" i="29"/>
  <c r="G87" i="28"/>
  <c r="F87" i="28"/>
  <c r="E87" i="28"/>
  <c r="E89" i="28" s="1"/>
  <c r="D87" i="28"/>
  <c r="E87" i="27"/>
  <c r="D87" i="27"/>
  <c r="F100" i="25"/>
  <c r="F21" i="25" s="1"/>
  <c r="E100" i="25"/>
  <c r="E21" i="25" s="1"/>
  <c r="H100" i="26"/>
  <c r="H21" i="26" s="1"/>
  <c r="G100" i="26"/>
  <c r="G21" i="26" s="1"/>
  <c r="F100" i="26"/>
  <c r="F21" i="26" s="1"/>
  <c r="E100" i="26"/>
  <c r="E21" i="26" s="1"/>
  <c r="H100" i="19"/>
  <c r="H102" i="19" s="1"/>
  <c r="G100" i="19"/>
  <c r="G21" i="19" s="1"/>
  <c r="F100" i="19"/>
  <c r="F21" i="19" s="1"/>
  <c r="E100" i="19"/>
  <c r="D100" i="16" s="1"/>
  <c r="D21" i="16" s="1"/>
  <c r="E99" i="16"/>
  <c r="D99" i="16"/>
  <c r="E98" i="16"/>
  <c r="D98" i="16"/>
  <c r="E97" i="16"/>
  <c r="D97" i="16"/>
  <c r="N44" i="32" l="1"/>
  <c r="L45" i="31"/>
  <c r="G45" i="31"/>
  <c r="G45" i="30"/>
  <c r="K45" i="30"/>
  <c r="O45" i="30"/>
  <c r="H45" i="30"/>
  <c r="L45" i="30"/>
  <c r="P45" i="30"/>
  <c r="D45" i="30"/>
  <c r="E45" i="30"/>
  <c r="I45" i="30"/>
  <c r="M45" i="30"/>
  <c r="F45" i="30"/>
  <c r="E45" i="31"/>
  <c r="I45" i="31"/>
  <c r="M45" i="31"/>
  <c r="D45" i="31"/>
  <c r="F45" i="31"/>
  <c r="F45" i="32"/>
  <c r="K45" i="32"/>
  <c r="I45" i="32"/>
  <c r="M45" i="32"/>
  <c r="E45" i="32"/>
  <c r="H21" i="19"/>
  <c r="E102" i="19"/>
  <c r="E21" i="19"/>
  <c r="F102" i="19"/>
  <c r="G102" i="19"/>
  <c r="E100" i="16"/>
  <c r="E21" i="16" s="1"/>
  <c r="N39" i="32" l="1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N11" i="32"/>
  <c r="N10" i="32"/>
  <c r="N9" i="32"/>
  <c r="N8" i="32"/>
  <c r="N7" i="32"/>
  <c r="P39" i="31"/>
  <c r="P38" i="31"/>
  <c r="P37" i="31"/>
  <c r="P36" i="31"/>
  <c r="P35" i="31"/>
  <c r="P34" i="31"/>
  <c r="P33" i="31"/>
  <c r="P32" i="31"/>
  <c r="P31" i="31"/>
  <c r="P30" i="31"/>
  <c r="P29" i="31"/>
  <c r="P28" i="31"/>
  <c r="P27" i="31"/>
  <c r="P26" i="31"/>
  <c r="P25" i="31"/>
  <c r="P24" i="31"/>
  <c r="P23" i="31"/>
  <c r="P22" i="31"/>
  <c r="P21" i="31"/>
  <c r="P20" i="31"/>
  <c r="P19" i="31"/>
  <c r="P18" i="31"/>
  <c r="P17" i="31"/>
  <c r="P16" i="31"/>
  <c r="P15" i="31"/>
  <c r="P14" i="31"/>
  <c r="P13" i="31"/>
  <c r="P12" i="31"/>
  <c r="P11" i="31"/>
  <c r="P10" i="31"/>
  <c r="P9" i="31"/>
  <c r="P8" i="31"/>
  <c r="P7" i="31"/>
  <c r="P39" i="30"/>
  <c r="P38" i="30"/>
  <c r="P37" i="30"/>
  <c r="P36" i="30"/>
  <c r="P35" i="30"/>
  <c r="P34" i="30"/>
  <c r="P33" i="30"/>
  <c r="P32" i="30"/>
  <c r="P31" i="30"/>
  <c r="P30" i="30"/>
  <c r="P29" i="30"/>
  <c r="P28" i="30"/>
  <c r="P27" i="30"/>
  <c r="P44" i="30" s="1"/>
  <c r="P26" i="30"/>
  <c r="P25" i="30"/>
  <c r="P24" i="30"/>
  <c r="P23" i="30"/>
  <c r="P22" i="30"/>
  <c r="P21" i="30"/>
  <c r="P20" i="30"/>
  <c r="P19" i="30"/>
  <c r="P18" i="30"/>
  <c r="P17" i="30"/>
  <c r="P16" i="30"/>
  <c r="P15" i="30"/>
  <c r="P14" i="30"/>
  <c r="P13" i="30"/>
  <c r="P12" i="30"/>
  <c r="P11" i="30"/>
  <c r="P10" i="30"/>
  <c r="P9" i="30"/>
  <c r="P8" i="30"/>
  <c r="P7" i="30"/>
  <c r="P44" i="31" l="1"/>
  <c r="D94" i="16"/>
  <c r="E94" i="16"/>
  <c r="D95" i="16"/>
  <c r="E95" i="16"/>
  <c r="D96" i="16"/>
  <c r="E96" i="16"/>
  <c r="D91" i="16" l="1"/>
  <c r="E91" i="16"/>
  <c r="D92" i="16"/>
  <c r="E92" i="16"/>
  <c r="D93" i="16"/>
  <c r="E93" i="16"/>
  <c r="E90" i="16" l="1"/>
  <c r="D90" i="16"/>
  <c r="E89" i="16"/>
  <c r="D89" i="16"/>
  <c r="E88" i="16"/>
  <c r="D88" i="16"/>
  <c r="D84" i="16" l="1"/>
  <c r="E84" i="16"/>
  <c r="D85" i="16"/>
  <c r="E85" i="16"/>
  <c r="D86" i="16"/>
  <c r="E86" i="16"/>
  <c r="E74" i="27"/>
  <c r="E89" i="27" s="1"/>
  <c r="D74" i="27"/>
  <c r="D89" i="27" s="1"/>
  <c r="G74" i="28"/>
  <c r="F74" i="28"/>
  <c r="F89" i="28" s="1"/>
  <c r="E74" i="28"/>
  <c r="D74" i="28"/>
  <c r="D89" i="28" s="1"/>
  <c r="I74" i="29"/>
  <c r="I89" i="29" s="1"/>
  <c r="H74" i="29"/>
  <c r="G74" i="29"/>
  <c r="F74" i="29"/>
  <c r="F89" i="29" s="1"/>
  <c r="E74" i="29"/>
  <c r="D74" i="29"/>
  <c r="F87" i="20"/>
  <c r="E87" i="20"/>
  <c r="F87" i="25"/>
  <c r="E87" i="25"/>
  <c r="H87" i="26"/>
  <c r="G87" i="26"/>
  <c r="F87" i="26"/>
  <c r="E87" i="26"/>
  <c r="H87" i="19"/>
  <c r="H20" i="19" s="1"/>
  <c r="G87" i="19"/>
  <c r="G20" i="19" s="1"/>
  <c r="F87" i="19"/>
  <c r="F20" i="19" s="1"/>
  <c r="E87" i="19"/>
  <c r="E20" i="19" s="1"/>
  <c r="E18" i="20" l="1"/>
  <c r="E102" i="20"/>
  <c r="F20" i="25"/>
  <c r="F102" i="25"/>
  <c r="E20" i="25"/>
  <c r="E102" i="25"/>
  <c r="G20" i="26"/>
  <c r="G102" i="26"/>
  <c r="H20" i="26"/>
  <c r="H102" i="26"/>
  <c r="E20" i="26"/>
  <c r="E102" i="26"/>
  <c r="F20" i="26"/>
  <c r="F102" i="26"/>
  <c r="D77" i="16"/>
  <c r="E77" i="16"/>
  <c r="D78" i="16"/>
  <c r="E78" i="16"/>
  <c r="D79" i="16"/>
  <c r="E79" i="16"/>
  <c r="D80" i="16"/>
  <c r="E80" i="16"/>
  <c r="D81" i="16"/>
  <c r="E81" i="16"/>
  <c r="D82" i="16"/>
  <c r="E82" i="16"/>
  <c r="D83" i="16"/>
  <c r="E83" i="16"/>
  <c r="D87" i="16"/>
  <c r="E87" i="16"/>
  <c r="E20" i="16" l="1"/>
  <c r="E102" i="16"/>
  <c r="D20" i="16"/>
  <c r="D102" i="16"/>
  <c r="E61" i="29"/>
  <c r="D69" i="16" l="1"/>
  <c r="E69" i="16"/>
  <c r="D70" i="16"/>
  <c r="E70" i="16"/>
  <c r="D71" i="16"/>
  <c r="E71" i="16"/>
  <c r="D72" i="16"/>
  <c r="E72" i="16"/>
  <c r="D73" i="16"/>
  <c r="E73" i="16"/>
  <c r="D75" i="16"/>
  <c r="E75" i="16"/>
  <c r="D76" i="16"/>
  <c r="E76" i="16"/>
  <c r="G61" i="28" l="1"/>
  <c r="E68" i="16" l="1"/>
  <c r="E67" i="16"/>
  <c r="E66" i="16"/>
  <c r="E65" i="16"/>
  <c r="E64" i="16"/>
  <c r="E63" i="16"/>
  <c r="E62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D68" i="16"/>
  <c r="D67" i="16"/>
  <c r="D66" i="16"/>
  <c r="D65" i="16"/>
  <c r="D64" i="16"/>
  <c r="D63" i="16"/>
  <c r="D62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E61" i="27" l="1"/>
  <c r="D61" i="27"/>
  <c r="F61" i="28"/>
  <c r="E61" i="28"/>
  <c r="D61" i="28"/>
  <c r="I61" i="29"/>
  <c r="H61" i="29"/>
  <c r="G61" i="29"/>
  <c r="F61" i="29"/>
  <c r="D61" i="29"/>
  <c r="F74" i="20"/>
  <c r="E74" i="20"/>
  <c r="E17" i="20" s="1"/>
  <c r="F74" i="25"/>
  <c r="E74" i="25"/>
  <c r="H74" i="26"/>
  <c r="G74" i="26"/>
  <c r="F74" i="26"/>
  <c r="E74" i="26"/>
  <c r="H19" i="26"/>
  <c r="G19" i="26"/>
  <c r="F19" i="26"/>
  <c r="E19" i="26"/>
  <c r="H74" i="19"/>
  <c r="H19" i="19" s="1"/>
  <c r="G74" i="19"/>
  <c r="F74" i="19"/>
  <c r="F19" i="19" s="1"/>
  <c r="E74" i="19"/>
  <c r="E19" i="19" s="1"/>
  <c r="G19" i="19"/>
  <c r="F19" i="25" l="1"/>
  <c r="E74" i="16"/>
  <c r="E19" i="16" s="1"/>
  <c r="E19" i="25"/>
  <c r="D74" i="16"/>
  <c r="D19" i="16" s="1"/>
  <c r="E35" i="26" l="1"/>
  <c r="F35" i="26"/>
  <c r="G35" i="26"/>
  <c r="H35" i="26"/>
  <c r="E48" i="27" l="1"/>
  <c r="D48" i="27"/>
  <c r="G48" i="28"/>
  <c r="F48" i="28"/>
  <c r="E48" i="28"/>
  <c r="D48" i="28"/>
  <c r="I48" i="29"/>
  <c r="H48" i="29"/>
  <c r="G48" i="29"/>
  <c r="F48" i="29"/>
  <c r="E48" i="29"/>
  <c r="D48" i="29"/>
  <c r="F61" i="20"/>
  <c r="E61" i="20"/>
  <c r="E16" i="20" s="1"/>
  <c r="F61" i="25"/>
  <c r="F18" i="25" s="1"/>
  <c r="E61" i="25"/>
  <c r="E18" i="25" s="1"/>
  <c r="H61" i="26"/>
  <c r="H18" i="26" s="1"/>
  <c r="G61" i="26"/>
  <c r="G18" i="26" s="1"/>
  <c r="F61" i="26"/>
  <c r="F18" i="26" s="1"/>
  <c r="E61" i="26"/>
  <c r="E18" i="26" s="1"/>
  <c r="H61" i="19"/>
  <c r="H18" i="19" s="1"/>
  <c r="G61" i="19"/>
  <c r="G18" i="19" s="1"/>
  <c r="F61" i="19"/>
  <c r="F18" i="19" s="1"/>
  <c r="E61" i="19"/>
  <c r="E18" i="19" s="1"/>
  <c r="D22" i="27" l="1"/>
  <c r="E22" i="27"/>
  <c r="D35" i="27"/>
  <c r="E35" i="27"/>
  <c r="D22" i="28"/>
  <c r="E22" i="28"/>
  <c r="F22" i="28"/>
  <c r="G22" i="28"/>
  <c r="D35" i="28"/>
  <c r="E35" i="28"/>
  <c r="F35" i="28"/>
  <c r="G35" i="28"/>
  <c r="D22" i="29"/>
  <c r="E22" i="29"/>
  <c r="F22" i="29"/>
  <c r="G22" i="29"/>
  <c r="H22" i="29"/>
  <c r="I22" i="29"/>
  <c r="D35" i="29"/>
  <c r="E35" i="29"/>
  <c r="F35" i="29"/>
  <c r="G35" i="29"/>
  <c r="H35" i="29"/>
  <c r="I35" i="29"/>
  <c r="E35" i="20"/>
  <c r="E14" i="20" s="1"/>
  <c r="F35" i="20"/>
  <c r="E48" i="20"/>
  <c r="E15" i="20" s="1"/>
  <c r="F48" i="20"/>
  <c r="E35" i="25"/>
  <c r="E16" i="25" s="1"/>
  <c r="F35" i="25"/>
  <c r="F16" i="25" s="1"/>
  <c r="E48" i="25"/>
  <c r="E17" i="25" s="1"/>
  <c r="F48" i="25"/>
  <c r="F17" i="25" s="1"/>
  <c r="E16" i="26"/>
  <c r="F16" i="26"/>
  <c r="G16" i="26"/>
  <c r="H16" i="26"/>
  <c r="E48" i="26"/>
  <c r="E17" i="26" s="1"/>
  <c r="F48" i="26"/>
  <c r="F17" i="26" s="1"/>
  <c r="G48" i="26"/>
  <c r="G17" i="26" s="1"/>
  <c r="H48" i="26"/>
  <c r="H17" i="26" s="1"/>
  <c r="E35" i="19"/>
  <c r="E16" i="19" s="1"/>
  <c r="F35" i="19"/>
  <c r="F16" i="19" s="1"/>
  <c r="G35" i="19"/>
  <c r="G16" i="19" s="1"/>
  <c r="H35" i="19"/>
  <c r="H16" i="19" s="1"/>
  <c r="E48" i="19"/>
  <c r="E17" i="19" s="1"/>
  <c r="F48" i="19"/>
  <c r="F17" i="19" s="1"/>
  <c r="G48" i="19"/>
  <c r="G17" i="19" s="1"/>
  <c r="H48" i="19"/>
  <c r="H17" i="19" s="1"/>
  <c r="C34" i="15"/>
  <c r="C35" i="15"/>
  <c r="D48" i="16" l="1"/>
  <c r="D17" i="16" s="1"/>
  <c r="E48" i="16"/>
  <c r="E17" i="16" s="1"/>
  <c r="E61" i="16"/>
  <c r="E35" i="16"/>
  <c r="E16" i="16" s="1"/>
  <c r="D61" i="16"/>
  <c r="D35" i="16"/>
  <c r="D16" i="16" s="1"/>
  <c r="D18" i="16" l="1"/>
  <c r="E18" i="16"/>
</calcChain>
</file>

<file path=xl/sharedStrings.xml><?xml version="1.0" encoding="utf-8"?>
<sst xmlns="http://schemas.openxmlformats.org/spreadsheetml/2006/main" count="924" uniqueCount="90">
  <si>
    <t>Año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</si>
  <si>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</si>
  <si>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</si>
  <si>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</si>
  <si>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</si>
  <si>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</si>
  <si>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</si>
  <si>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</si>
  <si>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</si>
  <si>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</si>
  <si>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</si>
  <si>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</si>
  <si>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</si>
  <si>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</si>
  <si>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Periodo </t>
  </si>
  <si>
    <t>INDICE</t>
  </si>
  <si>
    <t>&gt;</t>
  </si>
  <si>
    <t>www.subtel.cl</t>
  </si>
  <si>
    <t>&lt;&lt; VOLVER</t>
  </si>
  <si>
    <t xml:space="preserve">Feb </t>
  </si>
  <si>
    <t>Miles de Minutos Salida</t>
  </si>
  <si>
    <t>Miles de Llamadas Salida</t>
  </si>
  <si>
    <t>Miles de Minutos Entrada</t>
  </si>
  <si>
    <t xml:space="preserve">Miles de Llamadas Entrada </t>
  </si>
  <si>
    <t xml:space="preserve">Tráfico Salida  en miles de minutos </t>
  </si>
  <si>
    <t>Tráfico de salida en miles de llamadas</t>
  </si>
  <si>
    <t>SERVICIOS DE MENSAJERÍA</t>
  </si>
  <si>
    <t xml:space="preserve">ESTADÍSTICAS DE SERVICIO DE TELEFONÍA MÓVIL: TRÁFICO </t>
  </si>
  <si>
    <t>Total 2007</t>
  </si>
  <si>
    <t>Total 2008</t>
  </si>
  <si>
    <t>Tipos de Tráfico cursado por redes de telefonía móvil</t>
  </si>
  <si>
    <t>•</t>
  </si>
  <si>
    <t>TOTAL DE TRAFICO POR SEGMENTO COMERCIAL</t>
  </si>
  <si>
    <t xml:space="preserve">Tráfico Salida  Segmento Residencial </t>
  </si>
  <si>
    <t>Tráfico Salida Segmento Comercial</t>
  </si>
  <si>
    <t>Tráfico Móvil-Local</t>
  </si>
  <si>
    <t>Tráfico Móvil-Móvil</t>
  </si>
  <si>
    <t>TOTAL DE TRAFICO POR TIPO DE PLAN</t>
  </si>
  <si>
    <t>Tráfico Salida Abonados Prepago</t>
  </si>
  <si>
    <t>Tráfico Salida Abonados Contrato</t>
  </si>
  <si>
    <t>TRAFICO MÓVIL-MÓVIL INTRA-RED E INTER-REDES</t>
  </si>
  <si>
    <t>Tráfico Salida Intra-red</t>
  </si>
  <si>
    <t>Tráfico Salida Inter-redes</t>
  </si>
  <si>
    <t>Tráfico móvil-local y móvil-móvil por otras categorías.</t>
  </si>
  <si>
    <t>Tráfico Salida sin segmento</t>
  </si>
  <si>
    <t xml:space="preserve">TOTAL DE MILES DE MINUTOS DE SALIDA </t>
  </si>
  <si>
    <t>MILES DE MINUTOS DE SALIDA</t>
  </si>
  <si>
    <t>Total 2009</t>
  </si>
  <si>
    <t>4.1. Trafico total cursado por redes de telefonía móvil</t>
  </si>
  <si>
    <t>4.4. Trafico cursado por redes de telefonía móvil, móvil - LDI</t>
  </si>
  <si>
    <t>4.5. Trafico cursado por redes de telefonía móvil, móvil - local</t>
  </si>
  <si>
    <t>4.6. Trafico cursado por redes de telefonía móvil, móvil - móvil</t>
  </si>
  <si>
    <t>4.7. Trafico cursado por redes de telefonía móvil, servicios de mensajería</t>
  </si>
  <si>
    <t>4.12. Trafico móvil-local y móvil-móvil por Segmento Comercial.</t>
  </si>
  <si>
    <t>4.13. Trafico móvil-local y móvil-móvil por Tipo de Plan.</t>
  </si>
  <si>
    <t>4.14. Trafico móvil-móvil Intra-red e Inter-redes.</t>
  </si>
  <si>
    <t>Total 2010</t>
  </si>
  <si>
    <t>Total Mensajes de Texto enviados al mes (SMS)</t>
  </si>
  <si>
    <t>Total Mensajes Multimediales enviados al mes (MMS)</t>
  </si>
  <si>
    <t>Total mensajes enviados al año (SMS)</t>
  </si>
  <si>
    <t>TRAFICO CURSADO POR REDES DE TELEFONÍA MÓVIL</t>
  </si>
  <si>
    <t>MÓVIL - LDI</t>
  </si>
  <si>
    <t>MÓVIL - LOCAL</t>
  </si>
  <si>
    <t>MÓVIL - MÓVIL</t>
  </si>
  <si>
    <t>TRAFICO TOTAL CURSADO POR REDES DE TELEFONÍA MÓVIL</t>
  </si>
  <si>
    <t>Total 2011</t>
  </si>
  <si>
    <t>Total 2012</t>
  </si>
  <si>
    <t>Total 2013</t>
  </si>
  <si>
    <t>Sub Total Julio-Dic. 2002</t>
  </si>
  <si>
    <t>Total 2014</t>
  </si>
  <si>
    <t>Netline</t>
  </si>
  <si>
    <t>Telsur</t>
  </si>
  <si>
    <t>Movistar</t>
  </si>
  <si>
    <t>Telestar</t>
  </si>
  <si>
    <t>Claro</t>
  </si>
  <si>
    <t>Entel PCS</t>
  </si>
  <si>
    <t>Virgin</t>
  </si>
  <si>
    <t>Falabella Móvil</t>
  </si>
  <si>
    <t>Simple</t>
  </si>
  <si>
    <t>VTR</t>
  </si>
  <si>
    <t>Interexport</t>
  </si>
  <si>
    <t>WOM</t>
  </si>
  <si>
    <t>Total</t>
  </si>
  <si>
    <t>TRAFICO MÓVIL - MÓVIL POR EMPRESA</t>
  </si>
  <si>
    <t>MILES DE MINUTOS</t>
  </si>
  <si>
    <t>TRAFICO MÓVIL - LOCAL (SALIDA) POR EMPRESA</t>
  </si>
  <si>
    <t>TRAFICO MÓVIL - LDI (SALIDA) POR EMPRESA</t>
  </si>
  <si>
    <t>Total 2015</t>
  </si>
  <si>
    <t>VAR. ACUM. 2014-2015</t>
  </si>
  <si>
    <t>PART. MERCADO DIC.15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</si>
</sst>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_-* #,##0.00000\ _€_-;\-* #,##0.00000\ _€_-;_-* &quot;-&quot;??\ _€_-;_-@_-"/>
    <numFmt numFmtId="168" formatCode="0.000%"/>
    <numFmt numFmtId="169" formatCode="#,##0.000"/>
    <numFmt numFmtId="170" formatCode="_-* #,##0.000\ _€_-;\-* #,##0.000\ _€_-;_-* &quot;-&quot;??\ _€_-;_-@_-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b/>
      <u/>
      <sz val="8"/>
      <color indexed="9"/>
      <name val="Arial"/>
      <family val="2"/>
    </font>
    <font>
      <sz val="9"/>
      <color indexed="44"/>
      <name val="Arial"/>
      <family val="2"/>
    </font>
    <font>
      <b/>
      <sz val="9"/>
      <color indexed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9"/>
      <color indexed="44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sz val="8"/>
      <color indexed="23"/>
      <name val="Arial"/>
      <family val="2"/>
    </font>
    <font>
      <sz val="12"/>
      <name val="Arial"/>
      <family val="2"/>
    </font>
    <font>
      <u/>
      <sz val="8"/>
      <color indexed="21"/>
      <name val="Arial"/>
      <family val="2"/>
    </font>
    <font>
      <sz val="10"/>
      <color indexed="21"/>
      <name val="Arial"/>
      <family val="2"/>
    </font>
    <font>
      <sz val="12"/>
      <color indexed="21"/>
      <name val="Arial"/>
      <family val="2"/>
    </font>
    <font>
      <sz val="14"/>
      <name val="Arial"/>
      <family val="2"/>
    </font>
    <font>
      <sz val="14"/>
      <color indexed="21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8"/>
      <name val="Arial"/>
      <family val="2"/>
    </font>
    <font>
      <b/>
      <u/>
      <sz val="10"/>
      <name val="Arial"/>
      <family val="2"/>
    </font>
    <font>
      <b/>
      <sz val="14"/>
      <color rgb="FF0000FF"/>
      <name val="Arial"/>
      <family val="2"/>
    </font>
    <font>
      <b/>
      <sz val="11"/>
      <color rgb="FF0000FF"/>
      <name val="Arial"/>
      <family val="2"/>
    </font>
    <font>
      <sz val="14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u/>
      <sz val="8"/>
      <color rgb="FF0000FF"/>
      <name val="Arial"/>
      <family val="2"/>
    </font>
    <font>
      <b/>
      <u/>
      <sz val="8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3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7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7">
    <xf numFmtId="0" fontId="0" fillId="0" borderId="0" xfId="0"/>
    <xf numFmtId="0" fontId="3" fillId="0" borderId="0" xfId="1" applyFont="1" applyFill="1"/>
    <xf numFmtId="165" fontId="3" fillId="0" borderId="0" xfId="3" applyNumberFormat="1" applyFont="1" applyFill="1" applyBorder="1"/>
    <xf numFmtId="0" fontId="3" fillId="0" borderId="0" xfId="1" applyFont="1" applyFill="1" applyBorder="1"/>
    <xf numFmtId="165" fontId="3" fillId="0" borderId="0" xfId="1" applyNumberFormat="1" applyFont="1" applyFill="1" applyBorder="1"/>
    <xf numFmtId="0" fontId="9" fillId="2" borderId="0" xfId="1" applyFont="1" applyFill="1" applyBorder="1"/>
    <xf numFmtId="0" fontId="4" fillId="0" borderId="0" xfId="1" applyFont="1" applyFill="1" applyBorder="1"/>
    <xf numFmtId="165" fontId="3" fillId="2" borderId="0" xfId="3" applyNumberFormat="1" applyFont="1" applyFill="1" applyBorder="1"/>
    <xf numFmtId="0" fontId="3" fillId="2" borderId="0" xfId="1" applyFont="1" applyFill="1"/>
    <xf numFmtId="0" fontId="6" fillId="2" borderId="0" xfId="2" applyFont="1" applyFill="1" applyAlignment="1" applyProtection="1"/>
    <xf numFmtId="0" fontId="8" fillId="2" borderId="0" xfId="1" applyFont="1" applyFill="1" applyBorder="1"/>
    <xf numFmtId="165" fontId="3" fillId="2" borderId="0" xfId="1" applyNumberFormat="1" applyFont="1" applyFill="1" applyBorder="1"/>
    <xf numFmtId="3" fontId="3" fillId="0" borderId="0" xfId="3" applyNumberFormat="1" applyFont="1" applyFill="1" applyBorder="1" applyAlignment="1">
      <alignment horizontal="center"/>
    </xf>
    <xf numFmtId="0" fontId="10" fillId="2" borderId="0" xfId="1" applyFont="1" applyFill="1"/>
    <xf numFmtId="0" fontId="10" fillId="2" borderId="0" xfId="1" applyFont="1" applyFill="1" applyBorder="1"/>
    <xf numFmtId="3" fontId="10" fillId="0" borderId="0" xfId="1" applyNumberFormat="1" applyFont="1" applyFill="1" applyBorder="1"/>
    <xf numFmtId="0" fontId="10" fillId="0" borderId="0" xfId="1" applyFont="1" applyFill="1" applyBorder="1"/>
    <xf numFmtId="0" fontId="10" fillId="0" borderId="0" xfId="1" applyFont="1" applyFill="1"/>
    <xf numFmtId="0" fontId="8" fillId="0" borderId="0" xfId="1" applyFont="1" applyFill="1" applyBorder="1"/>
    <xf numFmtId="0" fontId="14" fillId="2" borderId="0" xfId="1" applyFont="1" applyFill="1"/>
    <xf numFmtId="0" fontId="10" fillId="2" borderId="0" xfId="1" applyFont="1" applyFill="1" applyAlignment="1">
      <alignment vertical="center"/>
    </xf>
    <xf numFmtId="0" fontId="19" fillId="2" borderId="0" xfId="1" applyFont="1" applyFill="1"/>
    <xf numFmtId="0" fontId="15" fillId="2" borderId="0" xfId="1" applyFont="1" applyFill="1"/>
    <xf numFmtId="0" fontId="11" fillId="0" borderId="0" xfId="1" applyFont="1" applyFill="1"/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left" vertical="center"/>
    </xf>
    <xf numFmtId="0" fontId="21" fillId="0" borderId="0" xfId="1" applyFont="1" applyFill="1" applyAlignment="1">
      <alignment horizontal="center" vertical="center"/>
    </xf>
    <xf numFmtId="0" fontId="6" fillId="0" borderId="0" xfId="2" applyFont="1" applyFill="1" applyAlignment="1" applyProtection="1"/>
    <xf numFmtId="0" fontId="16" fillId="0" borderId="0" xfId="2" applyFont="1" applyFill="1" applyBorder="1" applyAlignment="1" applyProtection="1">
      <alignment horizontal="left"/>
    </xf>
    <xf numFmtId="0" fontId="17" fillId="0" borderId="0" xfId="1" applyFont="1" applyFill="1"/>
    <xf numFmtId="0" fontId="13" fillId="0" borderId="0" xfId="1" applyFont="1" applyFill="1"/>
    <xf numFmtId="0" fontId="19" fillId="0" borderId="0" xfId="1" applyFont="1" applyFill="1"/>
    <xf numFmtId="0" fontId="20" fillId="0" borderId="0" xfId="1" applyFont="1" applyFill="1"/>
    <xf numFmtId="0" fontId="15" fillId="0" borderId="0" xfId="1" applyFont="1" applyFill="1"/>
    <xf numFmtId="0" fontId="18" fillId="0" borderId="0" xfId="1" applyFont="1" applyFill="1"/>
    <xf numFmtId="0" fontId="16" fillId="0" borderId="0" xfId="2" applyFont="1" applyFill="1" applyAlignment="1" applyProtection="1"/>
    <xf numFmtId="0" fontId="0" fillId="0" borderId="0" xfId="0" applyFill="1"/>
    <xf numFmtId="0" fontId="11" fillId="0" borderId="0" xfId="1" applyFont="1" applyFill="1" applyBorder="1"/>
    <xf numFmtId="0" fontId="7" fillId="0" borderId="0" xfId="1" applyFont="1" applyFill="1" applyBorder="1"/>
    <xf numFmtId="165" fontId="10" fillId="0" borderId="0" xfId="1" applyNumberFormat="1" applyFont="1" applyFill="1"/>
    <xf numFmtId="0" fontId="6" fillId="0" borderId="0" xfId="2" applyFont="1" applyFill="1" applyBorder="1" applyAlignment="1" applyProtection="1"/>
    <xf numFmtId="0" fontId="9" fillId="0" borderId="0" xfId="1" applyFont="1" applyFill="1" applyBorder="1"/>
    <xf numFmtId="165" fontId="4" fillId="0" borderId="0" xfId="3" applyNumberFormat="1" applyFont="1" applyFill="1" applyBorder="1"/>
    <xf numFmtId="3" fontId="10" fillId="0" borderId="0" xfId="1" applyNumberFormat="1" applyFont="1" applyFill="1"/>
    <xf numFmtId="165" fontId="12" fillId="0" borderId="0" xfId="3" applyNumberFormat="1" applyFont="1" applyFill="1"/>
    <xf numFmtId="0" fontId="24" fillId="0" borderId="0" xfId="2" applyFont="1" applyFill="1" applyAlignment="1" applyProtection="1"/>
    <xf numFmtId="0" fontId="8" fillId="3" borderId="1" xfId="1" applyFont="1" applyFill="1" applyBorder="1" applyAlignment="1">
      <alignment horizontal="center" vertical="top" wrapText="1"/>
    </xf>
    <xf numFmtId="0" fontId="8" fillId="3" borderId="3" xfId="1" applyFont="1" applyFill="1" applyBorder="1" applyAlignment="1">
      <alignment horizontal="center" vertical="top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top" wrapText="1"/>
    </xf>
    <xf numFmtId="3" fontId="8" fillId="3" borderId="1" xfId="1" applyNumberFormat="1" applyFont="1" applyFill="1" applyBorder="1" applyAlignment="1">
      <alignment horizontal="center" vertical="top" wrapText="1"/>
    </xf>
    <xf numFmtId="0" fontId="8" fillId="3" borderId="1" xfId="1" applyFont="1" applyFill="1" applyBorder="1" applyAlignment="1">
      <alignment horizontal="center" vertical="center" wrapText="1"/>
    </xf>
    <xf numFmtId="0" fontId="10" fillId="3" borderId="6" xfId="1" applyFont="1" applyFill="1" applyBorder="1"/>
    <xf numFmtId="0" fontId="10" fillId="3" borderId="7" xfId="1" applyFont="1" applyFill="1" applyBorder="1"/>
    <xf numFmtId="165" fontId="3" fillId="0" borderId="8" xfId="1" applyNumberFormat="1" applyFont="1" applyFill="1" applyBorder="1"/>
    <xf numFmtId="165" fontId="3" fillId="0" borderId="8" xfId="3" applyNumberFormat="1" applyFont="1" applyFill="1" applyBorder="1"/>
    <xf numFmtId="165" fontId="3" fillId="0" borderId="9" xfId="3" applyNumberFormat="1" applyFont="1" applyFill="1" applyBorder="1"/>
    <xf numFmtId="0" fontId="4" fillId="0" borderId="11" xfId="1" applyFont="1" applyFill="1" applyBorder="1"/>
    <xf numFmtId="0" fontId="4" fillId="0" borderId="11" xfId="1" applyFont="1" applyFill="1" applyBorder="1" applyAlignment="1">
      <alignment horizontal="left"/>
    </xf>
    <xf numFmtId="0" fontId="4" fillId="0" borderId="12" xfId="1" applyFont="1" applyFill="1" applyBorder="1" applyAlignment="1">
      <alignment horizontal="left"/>
    </xf>
    <xf numFmtId="0" fontId="4" fillId="0" borderId="12" xfId="1" applyFont="1" applyFill="1" applyBorder="1"/>
    <xf numFmtId="0" fontId="4" fillId="0" borderId="13" xfId="1" applyFont="1" applyFill="1" applyBorder="1"/>
    <xf numFmtId="165" fontId="3" fillId="0" borderId="14" xfId="3" applyNumberFormat="1" applyFont="1" applyFill="1" applyBorder="1"/>
    <xf numFmtId="0" fontId="4" fillId="0" borderId="13" xfId="1" applyFont="1" applyFill="1" applyBorder="1" applyAlignment="1">
      <alignment horizontal="left"/>
    </xf>
    <xf numFmtId="165" fontId="4" fillId="0" borderId="16" xfId="3" applyNumberFormat="1" applyFont="1" applyFill="1" applyBorder="1"/>
    <xf numFmtId="3" fontId="8" fillId="3" borderId="3" xfId="1" applyNumberFormat="1" applyFont="1" applyFill="1" applyBorder="1" applyAlignment="1">
      <alignment horizontal="center" vertical="top" wrapText="1"/>
    </xf>
    <xf numFmtId="165" fontId="4" fillId="0" borderId="17" xfId="3" applyNumberFormat="1" applyFont="1" applyFill="1" applyBorder="1"/>
    <xf numFmtId="165" fontId="3" fillId="0" borderId="14" xfId="1" applyNumberFormat="1" applyFont="1" applyFill="1" applyBorder="1"/>
    <xf numFmtId="3" fontId="3" fillId="0" borderId="8" xfId="3" applyNumberFormat="1" applyFont="1" applyFill="1" applyBorder="1" applyAlignment="1">
      <alignment horizontal="center"/>
    </xf>
    <xf numFmtId="3" fontId="3" fillId="0" borderId="7" xfId="3" applyNumberFormat="1" applyFont="1" applyFill="1" applyBorder="1" applyAlignment="1">
      <alignment horizontal="center"/>
    </xf>
    <xf numFmtId="3" fontId="3" fillId="0" borderId="14" xfId="3" applyNumberFormat="1" applyFont="1" applyFill="1" applyBorder="1" applyAlignment="1">
      <alignment horizontal="center"/>
    </xf>
    <xf numFmtId="0" fontId="2" fillId="0" borderId="0" xfId="1" applyFont="1" applyFill="1" applyBorder="1"/>
    <xf numFmtId="165" fontId="3" fillId="0" borderId="6" xfId="1" applyNumberFormat="1" applyFont="1" applyFill="1" applyBorder="1"/>
    <xf numFmtId="165" fontId="3" fillId="0" borderId="9" xfId="1" applyNumberFormat="1" applyFont="1" applyFill="1" applyBorder="1"/>
    <xf numFmtId="165" fontId="3" fillId="0" borderId="6" xfId="3" applyNumberFormat="1" applyFont="1" applyFill="1" applyBorder="1"/>
    <xf numFmtId="165" fontId="3" fillId="0" borderId="6" xfId="3" applyNumberFormat="1" applyFont="1" applyFill="1" applyBorder="1" applyAlignment="1">
      <alignment horizontal="left"/>
    </xf>
    <xf numFmtId="165" fontId="3" fillId="0" borderId="14" xfId="3" applyNumberFormat="1" applyFont="1" applyFill="1" applyBorder="1" applyAlignment="1">
      <alignment horizontal="left"/>
    </xf>
    <xf numFmtId="165" fontId="3" fillId="0" borderId="9" xfId="3" applyNumberFormat="1" applyFont="1" applyFill="1" applyBorder="1" applyAlignment="1">
      <alignment horizontal="left"/>
    </xf>
    <xf numFmtId="165" fontId="3" fillId="0" borderId="8" xfId="3" applyNumberFormat="1" applyFont="1" applyFill="1" applyBorder="1" applyAlignment="1">
      <alignment horizontal="left"/>
    </xf>
    <xf numFmtId="3" fontId="3" fillId="0" borderId="6" xfId="3" applyNumberFormat="1" applyFont="1" applyFill="1" applyBorder="1" applyAlignment="1">
      <alignment horizontal="center"/>
    </xf>
    <xf numFmtId="3" fontId="3" fillId="0" borderId="9" xfId="3" applyNumberFormat="1" applyFont="1" applyFill="1" applyBorder="1" applyAlignment="1">
      <alignment horizontal="center"/>
    </xf>
    <xf numFmtId="0" fontId="30" fillId="0" borderId="0" xfId="1" applyFont="1" applyFill="1"/>
    <xf numFmtId="0" fontId="31" fillId="0" borderId="0" xfId="1" applyFont="1" applyFill="1" applyBorder="1"/>
    <xf numFmtId="166" fontId="3" fillId="0" borderId="0" xfId="4" applyNumberFormat="1" applyFont="1" applyFill="1" applyBorder="1"/>
    <xf numFmtId="166" fontId="10" fillId="2" borderId="0" xfId="4" applyNumberFormat="1" applyFont="1" applyFill="1" applyBorder="1"/>
    <xf numFmtId="166" fontId="10" fillId="0" borderId="0" xfId="4" applyNumberFormat="1" applyFont="1" applyFill="1" applyBorder="1"/>
    <xf numFmtId="165" fontId="3" fillId="0" borderId="10" xfId="1" applyNumberFormat="1" applyFont="1" applyFill="1" applyBorder="1"/>
    <xf numFmtId="165" fontId="3" fillId="0" borderId="16" xfId="1" applyNumberFormat="1" applyFont="1" applyFill="1" applyBorder="1"/>
    <xf numFmtId="0" fontId="32" fillId="0" borderId="0" xfId="1" applyFont="1" applyFill="1"/>
    <xf numFmtId="0" fontId="33" fillId="0" borderId="0" xfId="1" applyFont="1" applyFill="1"/>
    <xf numFmtId="0" fontId="34" fillId="0" borderId="0" xfId="1" applyFont="1" applyFill="1"/>
    <xf numFmtId="0" fontId="35" fillId="0" borderId="0" xfId="2" applyFont="1" applyFill="1" applyAlignment="1" applyProtection="1"/>
    <xf numFmtId="0" fontId="4" fillId="0" borderId="0" xfId="1" applyFont="1" applyFill="1" applyBorder="1" applyAlignment="1">
      <alignment horizontal="left"/>
    </xf>
    <xf numFmtId="165" fontId="4" fillId="0" borderId="16" xfId="1" applyNumberFormat="1" applyFont="1" applyFill="1" applyBorder="1"/>
    <xf numFmtId="165" fontId="4" fillId="0" borderId="10" xfId="3" applyNumberFormat="1" applyFont="1" applyFill="1" applyBorder="1"/>
    <xf numFmtId="165" fontId="4" fillId="0" borderId="10" xfId="3" applyNumberFormat="1" applyFont="1" applyFill="1" applyBorder="1" applyAlignment="1">
      <alignment horizontal="left"/>
    </xf>
    <xf numFmtId="165" fontId="4" fillId="0" borderId="16" xfId="3" applyNumberFormat="1" applyFont="1" applyFill="1" applyBorder="1" applyAlignment="1">
      <alignment horizontal="left"/>
    </xf>
    <xf numFmtId="3" fontId="4" fillId="0" borderId="10" xfId="3" applyNumberFormat="1" applyFont="1" applyFill="1" applyBorder="1" applyAlignment="1">
      <alignment horizontal="center"/>
    </xf>
    <xf numFmtId="3" fontId="4" fillId="0" borderId="17" xfId="3" applyNumberFormat="1" applyFont="1" applyFill="1" applyBorder="1" applyAlignment="1">
      <alignment horizontal="center"/>
    </xf>
    <xf numFmtId="3" fontId="4" fillId="0" borderId="16" xfId="3" applyNumberFormat="1" applyFont="1" applyFill="1" applyBorder="1" applyAlignment="1">
      <alignment horizontal="center"/>
    </xf>
    <xf numFmtId="0" fontId="2" fillId="0" borderId="0" xfId="1" applyFont="1" applyFill="1"/>
    <xf numFmtId="0" fontId="26" fillId="0" borderId="0" xfId="1" applyFont="1" applyFill="1"/>
    <xf numFmtId="0" fontId="27" fillId="0" borderId="0" xfId="1" applyFont="1" applyFill="1"/>
    <xf numFmtId="0" fontId="28" fillId="0" borderId="0" xfId="2" applyFont="1" applyFill="1" applyAlignment="1" applyProtection="1"/>
    <xf numFmtId="0" fontId="29" fillId="0" borderId="0" xfId="2" applyFont="1" applyFill="1" applyAlignment="1" applyProtection="1">
      <alignment horizontal="right"/>
    </xf>
    <xf numFmtId="0" fontId="29" fillId="0" borderId="0" xfId="2" applyFont="1" applyFill="1" applyAlignment="1" applyProtection="1">
      <alignment horizontal="left"/>
    </xf>
    <xf numFmtId="0" fontId="2" fillId="2" borderId="0" xfId="1" applyFont="1" applyFill="1"/>
    <xf numFmtId="0" fontId="22" fillId="2" borderId="0" xfId="1" applyFont="1" applyFill="1"/>
    <xf numFmtId="0" fontId="4" fillId="0" borderId="11" xfId="1" applyFont="1" applyFill="1" applyBorder="1" applyAlignment="1">
      <alignment horizontal="left"/>
    </xf>
    <xf numFmtId="0" fontId="10" fillId="0" borderId="0" xfId="1" applyFont="1" applyFill="1" applyProtection="1">
      <protection locked="0"/>
    </xf>
    <xf numFmtId="0" fontId="10" fillId="0" borderId="0" xfId="1" applyFont="1" applyFill="1" applyBorder="1" applyProtection="1">
      <protection locked="0"/>
    </xf>
    <xf numFmtId="0" fontId="4" fillId="0" borderId="12" xfId="1" applyFont="1" applyFill="1" applyBorder="1" applyAlignment="1" applyProtection="1">
      <alignment horizontal="left"/>
      <protection locked="0"/>
    </xf>
    <xf numFmtId="165" fontId="4" fillId="0" borderId="10" xfId="3" applyNumberFormat="1" applyFont="1" applyFill="1" applyBorder="1" applyProtection="1">
      <protection locked="0"/>
    </xf>
    <xf numFmtId="165" fontId="4" fillId="0" borderId="16" xfId="3" applyNumberFormat="1" applyFont="1" applyFill="1" applyBorder="1" applyProtection="1">
      <protection locked="0"/>
    </xf>
    <xf numFmtId="165" fontId="4" fillId="0" borderId="17" xfId="3" applyNumberFormat="1" applyFont="1" applyFill="1" applyBorder="1" applyProtection="1">
      <protection locked="0"/>
    </xf>
    <xf numFmtId="0" fontId="6" fillId="0" borderId="0" xfId="2" applyFont="1" applyFill="1" applyBorder="1" applyAlignment="1" applyProtection="1">
      <protection locked="0"/>
    </xf>
    <xf numFmtId="0" fontId="8" fillId="0" borderId="0" xfId="1" applyFont="1" applyFill="1" applyBorder="1" applyProtection="1">
      <protection locked="0"/>
    </xf>
    <xf numFmtId="0" fontId="10" fillId="2" borderId="0" xfId="1" applyFont="1" applyFill="1" applyProtection="1">
      <protection locked="0"/>
    </xf>
    <xf numFmtId="0" fontId="3" fillId="0" borderId="0" xfId="1" applyFont="1" applyFill="1" applyProtection="1">
      <protection locked="0"/>
    </xf>
    <xf numFmtId="0" fontId="31" fillId="0" borderId="0" xfId="1" applyFont="1" applyFill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3" fillId="2" borderId="0" xfId="1" applyFont="1" applyFill="1" applyProtection="1">
      <protection locked="0"/>
    </xf>
    <xf numFmtId="0" fontId="6" fillId="2" borderId="0" xfId="2" applyFont="1" applyFill="1" applyAlignment="1" applyProtection="1">
      <protection locked="0"/>
    </xf>
    <xf numFmtId="0" fontId="8" fillId="2" borderId="0" xfId="1" applyFont="1" applyFill="1" applyBorder="1" applyProtection="1">
      <protection locked="0"/>
    </xf>
    <xf numFmtId="165" fontId="3" fillId="0" borderId="0" xfId="3" applyNumberFormat="1" applyFont="1" applyFill="1" applyBorder="1" applyProtection="1">
      <protection locked="0"/>
    </xf>
    <xf numFmtId="165" fontId="3" fillId="0" borderId="9" xfId="3" applyNumberFormat="1" applyFont="1" applyFill="1" applyBorder="1" applyProtection="1">
      <protection locked="0"/>
    </xf>
    <xf numFmtId="165" fontId="3" fillId="0" borderId="8" xfId="3" applyNumberFormat="1" applyFont="1" applyFill="1" applyBorder="1" applyProtection="1">
      <protection locked="0"/>
    </xf>
    <xf numFmtId="165" fontId="3" fillId="2" borderId="0" xfId="3" applyNumberFormat="1" applyFont="1" applyFill="1" applyBorder="1" applyProtection="1">
      <protection locked="0"/>
    </xf>
    <xf numFmtId="0" fontId="8" fillId="3" borderId="1" xfId="1" applyFont="1" applyFill="1" applyBorder="1" applyAlignment="1" applyProtection="1">
      <alignment horizontal="center" vertical="center"/>
      <protection locked="0"/>
    </xf>
    <xf numFmtId="165" fontId="3" fillId="0" borderId="0" xfId="1" applyNumberFormat="1" applyFont="1" applyFill="1" applyBorder="1" applyProtection="1">
      <protection locked="0"/>
    </xf>
    <xf numFmtId="165" fontId="3" fillId="0" borderId="6" xfId="3" applyNumberFormat="1" applyFont="1" applyFill="1" applyBorder="1" applyProtection="1">
      <protection locked="0"/>
    </xf>
    <xf numFmtId="165" fontId="3" fillId="0" borderId="14" xfId="3" applyNumberFormat="1" applyFont="1" applyFill="1" applyBorder="1" applyProtection="1">
      <protection locked="0"/>
    </xf>
    <xf numFmtId="165" fontId="3" fillId="0" borderId="7" xfId="3" applyNumberFormat="1" applyFont="1" applyFill="1" applyBorder="1" applyProtection="1">
      <protection locked="0"/>
    </xf>
    <xf numFmtId="165" fontId="3" fillId="2" borderId="0" xfId="3" applyNumberFormat="1" applyFont="1" applyFill="1" applyBorder="1" applyAlignment="1" applyProtection="1">
      <alignment horizontal="center"/>
      <protection locked="0"/>
    </xf>
    <xf numFmtId="165" fontId="3" fillId="0" borderId="0" xfId="3" applyNumberFormat="1" applyFont="1" applyFill="1" applyBorder="1" applyAlignment="1" applyProtection="1">
      <alignment horizontal="center"/>
      <protection locked="0"/>
    </xf>
    <xf numFmtId="0" fontId="4" fillId="0" borderId="13" xfId="1" applyFont="1" applyFill="1" applyBorder="1" applyAlignment="1" applyProtection="1">
      <alignment horizontal="left"/>
      <protection locked="0"/>
    </xf>
    <xf numFmtId="0" fontId="4" fillId="0" borderId="11" xfId="1" applyFont="1" applyFill="1" applyBorder="1" applyAlignment="1" applyProtection="1">
      <alignment horizontal="left"/>
      <protection locked="0"/>
    </xf>
    <xf numFmtId="0" fontId="9" fillId="0" borderId="0" xfId="1" applyFont="1" applyFill="1" applyBorder="1" applyProtection="1">
      <protection locked="0"/>
    </xf>
    <xf numFmtId="0" fontId="24" fillId="0" borderId="0" xfId="2" applyFont="1" applyFill="1" applyAlignment="1" applyProtection="1">
      <protection locked="0"/>
    </xf>
    <xf numFmtId="0" fontId="11" fillId="0" borderId="0" xfId="1" applyFont="1" applyFill="1" applyBorder="1" applyProtection="1">
      <protection locked="0"/>
    </xf>
    <xf numFmtId="0" fontId="8" fillId="3" borderId="1" xfId="1" applyFont="1" applyFill="1" applyBorder="1" applyAlignment="1" applyProtection="1">
      <alignment horizontal="center" vertical="top" wrapText="1"/>
      <protection locked="0"/>
    </xf>
    <xf numFmtId="0" fontId="8" fillId="3" borderId="3" xfId="1" applyFont="1" applyFill="1" applyBorder="1" applyAlignment="1" applyProtection="1">
      <alignment horizontal="center" vertical="top" wrapText="1"/>
      <protection locked="0"/>
    </xf>
    <xf numFmtId="165" fontId="3" fillId="0" borderId="9" xfId="1" applyNumberFormat="1" applyFont="1" applyFill="1" applyBorder="1" applyProtection="1">
      <protection locked="0"/>
    </xf>
    <xf numFmtId="165" fontId="3" fillId="0" borderId="8" xfId="1" applyNumberFormat="1" applyFont="1" applyFill="1" applyBorder="1" applyProtection="1">
      <protection locked="0"/>
    </xf>
    <xf numFmtId="165" fontId="3" fillId="0" borderId="10" xfId="1" applyNumberFormat="1" applyFont="1" applyFill="1" applyBorder="1" applyProtection="1">
      <protection locked="0"/>
    </xf>
    <xf numFmtId="165" fontId="3" fillId="0" borderId="16" xfId="1" applyNumberFormat="1" applyFont="1" applyFill="1" applyBorder="1" applyProtection="1">
      <protection locked="0"/>
    </xf>
    <xf numFmtId="165" fontId="3" fillId="0" borderId="17" xfId="1" applyNumberFormat="1" applyFont="1" applyFill="1" applyBorder="1" applyProtection="1">
      <protection locked="0"/>
    </xf>
    <xf numFmtId="165" fontId="3" fillId="0" borderId="10" xfId="3" applyNumberFormat="1" applyFont="1" applyFill="1" applyBorder="1"/>
    <xf numFmtId="165" fontId="3" fillId="0" borderId="16" xfId="3" applyNumberFormat="1" applyFont="1" applyFill="1" applyBorder="1"/>
    <xf numFmtId="165" fontId="3" fillId="0" borderId="17" xfId="3" applyNumberFormat="1" applyFont="1" applyFill="1" applyBorder="1"/>
    <xf numFmtId="0" fontId="4" fillId="0" borderId="11" xfId="1" applyFont="1" applyFill="1" applyBorder="1" applyAlignment="1" applyProtection="1">
      <alignment horizontal="left"/>
      <protection locked="0"/>
    </xf>
    <xf numFmtId="0" fontId="4" fillId="0" borderId="13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0" fontId="4" fillId="0" borderId="11" xfId="1" applyFont="1" applyFill="1" applyBorder="1" applyAlignment="1" applyProtection="1">
      <alignment horizontal="center"/>
      <protection locked="0"/>
    </xf>
    <xf numFmtId="0" fontId="4" fillId="0" borderId="12" xfId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Alignment="1">
      <alignment horizontal="center"/>
    </xf>
    <xf numFmtId="167" fontId="3" fillId="0" borderId="0" xfId="3" applyNumberFormat="1" applyFont="1" applyFill="1" applyBorder="1"/>
    <xf numFmtId="166" fontId="36" fillId="0" borderId="0" xfId="4" applyNumberFormat="1" applyFont="1" applyFill="1" applyBorder="1" applyAlignment="1" applyProtection="1"/>
    <xf numFmtId="166" fontId="10" fillId="0" borderId="0" xfId="4" applyNumberFormat="1" applyFont="1" applyFill="1" applyBorder="1" applyProtection="1">
      <protection locked="0"/>
    </xf>
    <xf numFmtId="166" fontId="36" fillId="0" borderId="0" xfId="4" applyNumberFormat="1" applyFont="1" applyFill="1" applyBorder="1" applyAlignment="1" applyProtection="1">
      <protection locked="0"/>
    </xf>
    <xf numFmtId="9" fontId="10" fillId="0" borderId="0" xfId="4" applyFont="1" applyFill="1" applyBorder="1"/>
    <xf numFmtId="166" fontId="4" fillId="0" borderId="0" xfId="4" applyNumberFormat="1" applyFont="1" applyFill="1" applyBorder="1" applyAlignment="1">
      <alignment horizontal="center"/>
    </xf>
    <xf numFmtId="10" fontId="4" fillId="0" borderId="0" xfId="4" applyNumberFormat="1" applyFont="1" applyFill="1" applyBorder="1" applyAlignment="1">
      <alignment horizontal="center"/>
    </xf>
    <xf numFmtId="166" fontId="10" fillId="0" borderId="0" xfId="4" applyNumberFormat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11" xfId="1" applyFont="1" applyFill="1" applyBorder="1" applyAlignment="1" applyProtection="1">
      <alignment horizontal="left"/>
      <protection locked="0"/>
    </xf>
    <xf numFmtId="165" fontId="4" fillId="0" borderId="9" xfId="3" applyNumberFormat="1" applyFont="1" applyFill="1" applyBorder="1" applyProtection="1">
      <protection locked="0"/>
    </xf>
    <xf numFmtId="0" fontId="4" fillId="0" borderId="10" xfId="1" applyFont="1" applyFill="1" applyBorder="1" applyAlignment="1" applyProtection="1">
      <alignment horizontal="center"/>
      <protection locked="0"/>
    </xf>
    <xf numFmtId="165" fontId="4" fillId="0" borderId="8" xfId="3" applyNumberFormat="1" applyFont="1" applyFill="1" applyBorder="1" applyProtection="1">
      <protection locked="0"/>
    </xf>
    <xf numFmtId="165" fontId="4" fillId="0" borderId="8" xfId="3" applyNumberFormat="1" applyFont="1" applyFill="1" applyBorder="1"/>
    <xf numFmtId="0" fontId="4" fillId="0" borderId="9" xfId="1" applyFont="1" applyFill="1" applyBorder="1" applyAlignment="1" applyProtection="1">
      <alignment horizontal="center"/>
      <protection locked="0"/>
    </xf>
    <xf numFmtId="0" fontId="4" fillId="0" borderId="6" xfId="1" applyFont="1" applyFill="1" applyBorder="1" applyAlignment="1" applyProtection="1">
      <alignment horizontal="center"/>
      <protection locked="0"/>
    </xf>
    <xf numFmtId="0" fontId="4" fillId="0" borderId="6" xfId="1" applyFont="1" applyFill="1" applyBorder="1" applyAlignment="1">
      <alignment horizontal="center"/>
    </xf>
    <xf numFmtId="165" fontId="4" fillId="0" borderId="0" xfId="3" applyNumberFormat="1" applyFont="1" applyFill="1" applyBorder="1" applyProtection="1">
      <protection locked="0"/>
    </xf>
    <xf numFmtId="165" fontId="4" fillId="0" borderId="9" xfId="3" applyNumberFormat="1" applyFont="1" applyFill="1" applyBorder="1"/>
    <xf numFmtId="165" fontId="3" fillId="0" borderId="0" xfId="8" applyNumberFormat="1" applyFont="1" applyFill="1" applyBorder="1"/>
    <xf numFmtId="165" fontId="3" fillId="0" borderId="8" xfId="8" applyNumberFormat="1" applyFont="1" applyFill="1" applyBorder="1"/>
    <xf numFmtId="165" fontId="3" fillId="0" borderId="9" xfId="8" applyNumberFormat="1" applyFont="1" applyFill="1" applyBorder="1"/>
    <xf numFmtId="165" fontId="3" fillId="0" borderId="0" xfId="8" applyNumberFormat="1" applyFont="1" applyFill="1" applyBorder="1"/>
    <xf numFmtId="165" fontId="3" fillId="0" borderId="8" xfId="8" applyNumberFormat="1" applyFont="1" applyFill="1" applyBorder="1"/>
    <xf numFmtId="165" fontId="3" fillId="0" borderId="9" xfId="8" applyNumberFormat="1" applyFont="1" applyFill="1" applyBorder="1"/>
    <xf numFmtId="165" fontId="3" fillId="0" borderId="7" xfId="8" applyNumberFormat="1" applyFont="1" applyFill="1" applyBorder="1"/>
    <xf numFmtId="165" fontId="3" fillId="0" borderId="14" xfId="8" applyNumberFormat="1" applyFont="1" applyFill="1" applyBorder="1"/>
    <xf numFmtId="165" fontId="3" fillId="0" borderId="6" xfId="8" applyNumberFormat="1" applyFont="1" applyFill="1" applyBorder="1"/>
    <xf numFmtId="165" fontId="3" fillId="0" borderId="0" xfId="8" applyNumberFormat="1" applyFont="1" applyFill="1" applyBorder="1"/>
    <xf numFmtId="165" fontId="3" fillId="0" borderId="8" xfId="8" applyNumberFormat="1" applyFont="1" applyFill="1" applyBorder="1"/>
    <xf numFmtId="165" fontId="3" fillId="0" borderId="9" xfId="8" applyNumberFormat="1" applyFont="1" applyFill="1" applyBorder="1"/>
    <xf numFmtId="165" fontId="3" fillId="0" borderId="7" xfId="8" applyNumberFormat="1" applyFont="1" applyFill="1" applyBorder="1"/>
    <xf numFmtId="165" fontId="3" fillId="0" borderId="14" xfId="8" applyNumberFormat="1" applyFont="1" applyFill="1" applyBorder="1"/>
    <xf numFmtId="165" fontId="3" fillId="0" borderId="6" xfId="8" applyNumberFormat="1" applyFont="1" applyFill="1" applyBorder="1"/>
    <xf numFmtId="165" fontId="4" fillId="4" borderId="10" xfId="3" applyNumberFormat="1" applyFont="1" applyFill="1" applyBorder="1"/>
    <xf numFmtId="165" fontId="4" fillId="4" borderId="17" xfId="3" applyNumberFormat="1" applyFont="1" applyFill="1" applyBorder="1"/>
    <xf numFmtId="165" fontId="4" fillId="4" borderId="16" xfId="3" applyNumberFormat="1" applyFont="1" applyFill="1" applyBorder="1"/>
    <xf numFmtId="3" fontId="4" fillId="4" borderId="17" xfId="3" applyNumberFormat="1" applyFont="1" applyFill="1" applyBorder="1" applyAlignment="1">
      <alignment horizontal="center"/>
    </xf>
    <xf numFmtId="3" fontId="4" fillId="4" borderId="16" xfId="3" applyNumberFormat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11" xfId="1" applyFont="1" applyFill="1" applyBorder="1" applyAlignment="1" applyProtection="1">
      <alignment horizontal="left"/>
      <protection locked="0"/>
    </xf>
    <xf numFmtId="165" fontId="3" fillId="4" borderId="0" xfId="3" applyNumberFormat="1" applyFont="1" applyFill="1" applyBorder="1"/>
    <xf numFmtId="165" fontId="3" fillId="4" borderId="8" xfId="1" applyNumberFormat="1" applyFont="1" applyFill="1" applyBorder="1"/>
    <xf numFmtId="165" fontId="3" fillId="4" borderId="7" xfId="3" applyNumberFormat="1" applyFont="1" applyFill="1" applyBorder="1"/>
    <xf numFmtId="165" fontId="3" fillId="4" borderId="14" xfId="1" applyNumberFormat="1" applyFont="1" applyFill="1" applyBorder="1"/>
    <xf numFmtId="0" fontId="4" fillId="0" borderId="9" xfId="1" applyFont="1" applyFill="1" applyBorder="1" applyAlignment="1">
      <alignment horizontal="center"/>
    </xf>
    <xf numFmtId="0" fontId="4" fillId="0" borderId="11" xfId="1" applyFont="1" applyFill="1" applyBorder="1" applyAlignment="1" applyProtection="1">
      <alignment horizontal="left"/>
      <protection locked="0"/>
    </xf>
    <xf numFmtId="166" fontId="10" fillId="0" borderId="0" xfId="4" applyNumberFormat="1" applyFont="1" applyFill="1"/>
    <xf numFmtId="0" fontId="4" fillId="0" borderId="10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left"/>
    </xf>
    <xf numFmtId="0" fontId="4" fillId="0" borderId="9" xfId="1" applyFont="1" applyFill="1" applyBorder="1" applyAlignment="1">
      <alignment horizontal="left"/>
    </xf>
    <xf numFmtId="0" fontId="4" fillId="0" borderId="6" xfId="1" applyFont="1" applyFill="1" applyBorder="1" applyAlignment="1">
      <alignment horizontal="left"/>
    </xf>
    <xf numFmtId="0" fontId="4" fillId="0" borderId="0" xfId="1" applyFont="1" applyFill="1" applyBorder="1" applyAlignment="1" applyProtection="1">
      <alignment horizontal="left"/>
      <protection locked="0"/>
    </xf>
    <xf numFmtId="0" fontId="4" fillId="0" borderId="0" xfId="1" applyFont="1" applyFill="1" applyBorder="1" applyAlignment="1" applyProtection="1">
      <alignment horizontal="center"/>
      <protection locked="0"/>
    </xf>
    <xf numFmtId="165" fontId="4" fillId="0" borderId="10" xfId="8" applyNumberFormat="1" applyFont="1" applyFill="1" applyBorder="1"/>
    <xf numFmtId="165" fontId="4" fillId="0" borderId="17" xfId="8" applyNumberFormat="1" applyFont="1" applyFill="1" applyBorder="1"/>
    <xf numFmtId="165" fontId="4" fillId="0" borderId="16" xfId="8" applyNumberFormat="1" applyFont="1" applyFill="1" applyBorder="1"/>
    <xf numFmtId="165" fontId="4" fillId="0" borderId="0" xfId="1" applyNumberFormat="1" applyFont="1" applyFill="1" applyBorder="1"/>
    <xf numFmtId="3" fontId="4" fillId="0" borderId="0" xfId="3" applyNumberFormat="1" applyFont="1" applyFill="1" applyBorder="1" applyAlignment="1">
      <alignment horizontal="center"/>
    </xf>
    <xf numFmtId="3" fontId="4" fillId="0" borderId="9" xfId="3" applyNumberFormat="1" applyFont="1" applyFill="1" applyBorder="1" applyAlignment="1">
      <alignment horizontal="center"/>
    </xf>
    <xf numFmtId="3" fontId="4" fillId="0" borderId="8" xfId="3" applyNumberFormat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4" fillId="0" borderId="10" xfId="1" applyFont="1" applyFill="1" applyBorder="1" applyAlignment="1" applyProtection="1">
      <alignment horizontal="center"/>
      <protection locked="0"/>
    </xf>
    <xf numFmtId="0" fontId="4" fillId="0" borderId="9" xfId="1" applyFont="1" applyFill="1" applyBorder="1" applyAlignment="1" applyProtection="1">
      <alignment horizontal="center"/>
      <protection locked="0"/>
    </xf>
    <xf numFmtId="0" fontId="4" fillId="0" borderId="9" xfId="1" applyFont="1" applyFill="1" applyBorder="1" applyAlignment="1">
      <alignment horizontal="center"/>
    </xf>
    <xf numFmtId="0" fontId="4" fillId="0" borderId="9" xfId="1" applyFont="1" applyFill="1" applyBorder="1" applyAlignment="1" applyProtection="1">
      <alignment horizontal="center"/>
      <protection locked="0"/>
    </xf>
    <xf numFmtId="0" fontId="4" fillId="0" borderId="6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left"/>
    </xf>
    <xf numFmtId="0" fontId="4" fillId="0" borderId="9" xfId="1" applyFont="1" applyFill="1" applyBorder="1" applyAlignment="1">
      <alignment horizontal="center"/>
    </xf>
    <xf numFmtId="0" fontId="4" fillId="0" borderId="9" xfId="1" applyFont="1" applyFill="1" applyBorder="1" applyAlignment="1" applyProtection="1">
      <alignment horizontal="center"/>
      <protection locked="0"/>
    </xf>
    <xf numFmtId="3" fontId="4" fillId="0" borderId="6" xfId="3" applyNumberFormat="1" applyFont="1" applyFill="1" applyBorder="1" applyAlignment="1">
      <alignment horizontal="center"/>
    </xf>
    <xf numFmtId="3" fontId="4" fillId="0" borderId="7" xfId="3" applyNumberFormat="1" applyFont="1" applyFill="1" applyBorder="1" applyAlignment="1">
      <alignment horizontal="center"/>
    </xf>
    <xf numFmtId="3" fontId="4" fillId="0" borderId="14" xfId="3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left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/>
    </xf>
    <xf numFmtId="2" fontId="4" fillId="0" borderId="14" xfId="0" applyNumberFormat="1" applyFont="1" applyBorder="1" applyAlignment="1">
      <alignment horizontal="center"/>
    </xf>
    <xf numFmtId="3" fontId="0" fillId="0" borderId="6" xfId="0" applyNumberFormat="1" applyBorder="1"/>
    <xf numFmtId="3" fontId="0" fillId="0" borderId="7" xfId="0" applyNumberFormat="1" applyBorder="1"/>
    <xf numFmtId="2" fontId="4" fillId="0" borderId="11" xfId="0" applyNumberFormat="1" applyFont="1" applyFill="1" applyBorder="1" applyAlignment="1">
      <alignment horizontal="left"/>
    </xf>
    <xf numFmtId="2" fontId="4" fillId="0" borderId="8" xfId="0" applyNumberFormat="1" applyFont="1" applyBorder="1" applyAlignment="1">
      <alignment horizontal="center"/>
    </xf>
    <xf numFmtId="3" fontId="0" fillId="0" borderId="9" xfId="0" applyNumberFormat="1" applyBorder="1"/>
    <xf numFmtId="3" fontId="0" fillId="0" borderId="0" xfId="0" applyNumberFormat="1" applyBorder="1"/>
    <xf numFmtId="0" fontId="4" fillId="0" borderId="11" xfId="0" applyFont="1" applyFill="1" applyBorder="1" applyAlignment="1">
      <alignment horizontal="left"/>
    </xf>
    <xf numFmtId="3" fontId="0" fillId="0" borderId="10" xfId="0" applyNumberFormat="1" applyBorder="1"/>
    <xf numFmtId="3" fontId="0" fillId="0" borderId="17" xfId="0" applyNumberFormat="1" applyBorder="1"/>
    <xf numFmtId="2" fontId="4" fillId="0" borderId="13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2" xfId="0" applyNumberFormat="1" applyFont="1" applyFill="1" applyBorder="1" applyAlignment="1">
      <alignment horizontal="left"/>
    </xf>
    <xf numFmtId="2" fontId="4" fillId="0" borderId="12" xfId="0" applyNumberFormat="1" applyFont="1" applyBorder="1" applyAlignment="1">
      <alignment horizontal="center"/>
    </xf>
    <xf numFmtId="0" fontId="4" fillId="0" borderId="4" xfId="0" applyFont="1" applyFill="1" applyBorder="1"/>
    <xf numFmtId="0" fontId="4" fillId="0" borderId="2" xfId="0" applyFont="1" applyFill="1" applyBorder="1" applyAlignment="1">
      <alignment horizontal="center"/>
    </xf>
    <xf numFmtId="166" fontId="38" fillId="0" borderId="2" xfId="4" applyNumberFormat="1" applyFont="1" applyBorder="1"/>
    <xf numFmtId="0" fontId="4" fillId="0" borderId="4" xfId="0" applyFont="1" applyFill="1" applyBorder="1" applyAlignment="1">
      <alignment horizontal="left"/>
    </xf>
    <xf numFmtId="10" fontId="38" fillId="0" borderId="2" xfId="4" applyNumberFormat="1" applyFont="1" applyBorder="1"/>
    <xf numFmtId="0" fontId="8" fillId="5" borderId="1" xfId="0" applyFont="1" applyFill="1" applyBorder="1" applyAlignment="1">
      <alignment horizontal="center" vertical="center" wrapText="1"/>
    </xf>
    <xf numFmtId="3" fontId="38" fillId="0" borderId="11" xfId="0" applyNumberFormat="1" applyFont="1" applyBorder="1"/>
    <xf numFmtId="3" fontId="38" fillId="0" borderId="12" xfId="0" applyNumberFormat="1" applyFont="1" applyBorder="1"/>
    <xf numFmtId="3" fontId="38" fillId="0" borderId="13" xfId="0" applyNumberFormat="1" applyFont="1" applyBorder="1"/>
    <xf numFmtId="166" fontId="38" fillId="0" borderId="3" xfId="4" applyNumberFormat="1" applyFont="1" applyBorder="1"/>
    <xf numFmtId="168" fontId="38" fillId="0" borderId="2" xfId="4" applyNumberFormat="1" applyFont="1" applyBorder="1"/>
    <xf numFmtId="166" fontId="4" fillId="0" borderId="2" xfId="4" applyNumberFormat="1" applyFont="1" applyFill="1" applyBorder="1" applyAlignment="1">
      <alignment horizontal="center"/>
    </xf>
    <xf numFmtId="166" fontId="4" fillId="0" borderId="3" xfId="4" applyNumberFormat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9" xfId="1" applyFont="1" applyFill="1" applyBorder="1" applyAlignment="1" applyProtection="1">
      <alignment horizontal="center"/>
      <protection locked="0"/>
    </xf>
    <xf numFmtId="3" fontId="0" fillId="0" borderId="0" xfId="0" applyNumberFormat="1"/>
    <xf numFmtId="165" fontId="4" fillId="0" borderId="0" xfId="3" applyNumberFormat="1" applyFont="1" applyFill="1" applyBorder="1" applyAlignment="1">
      <alignment horizontal="left"/>
    </xf>
    <xf numFmtId="169" fontId="0" fillId="0" borderId="0" xfId="0" applyNumberFormat="1"/>
    <xf numFmtId="170" fontId="3" fillId="0" borderId="0" xfId="3" applyNumberFormat="1" applyFont="1" applyFill="1" applyBorder="1"/>
    <xf numFmtId="165" fontId="10" fillId="0" borderId="0" xfId="1" applyNumberFormat="1" applyFont="1" applyFill="1" applyBorder="1"/>
    <xf numFmtId="0" fontId="4" fillId="0" borderId="9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4" fillId="0" borderId="16" xfId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4" fillId="0" borderId="9" xfId="1" applyFont="1" applyFill="1" applyBorder="1" applyAlignment="1" applyProtection="1">
      <alignment horizontal="center"/>
      <protection locked="0"/>
    </xf>
    <xf numFmtId="0" fontId="4" fillId="0" borderId="8" xfId="1" applyFont="1" applyFill="1" applyBorder="1" applyAlignment="1" applyProtection="1">
      <alignment horizontal="center"/>
      <protection locked="0"/>
    </xf>
    <xf numFmtId="0" fontId="8" fillId="3" borderId="5" xfId="1" applyFont="1" applyFill="1" applyBorder="1" applyAlignment="1" applyProtection="1">
      <alignment horizontal="center" vertical="center"/>
      <protection locked="0"/>
    </xf>
    <xf numFmtId="0" fontId="8" fillId="3" borderId="15" xfId="1" applyFont="1" applyFill="1" applyBorder="1" applyAlignment="1" applyProtection="1">
      <alignment horizontal="center" vertical="center"/>
      <protection locked="0"/>
    </xf>
    <xf numFmtId="0" fontId="4" fillId="0" borderId="10" xfId="1" applyFont="1" applyFill="1" applyBorder="1" applyAlignment="1" applyProtection="1">
      <alignment horizontal="center"/>
      <protection locked="0"/>
    </xf>
    <xf numFmtId="0" fontId="4" fillId="0" borderId="16" xfId="1" applyFont="1" applyFill="1" applyBorder="1" applyAlignment="1" applyProtection="1">
      <alignment horizontal="center"/>
      <protection locked="0"/>
    </xf>
    <xf numFmtId="0" fontId="8" fillId="3" borderId="18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/>
    </xf>
    <xf numFmtId="0" fontId="4" fillId="0" borderId="14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left"/>
    </xf>
    <xf numFmtId="0" fontId="4" fillId="0" borderId="14" xfId="1" applyFont="1" applyFill="1" applyBorder="1" applyAlignment="1">
      <alignment horizontal="left"/>
    </xf>
    <xf numFmtId="0" fontId="8" fillId="3" borderId="4" xfId="1" applyFont="1" applyFill="1" applyBorder="1" applyAlignment="1">
      <alignment horizontal="center" vertical="center" wrapText="1"/>
    </xf>
    <xf numFmtId="0" fontId="25" fillId="3" borderId="2" xfId="1" applyFont="1" applyFill="1" applyBorder="1" applyAlignment="1"/>
    <xf numFmtId="0" fontId="25" fillId="3" borderId="3" xfId="1" applyFont="1" applyFill="1" applyBorder="1" applyAlignment="1"/>
    <xf numFmtId="0" fontId="8" fillId="3" borderId="2" xfId="1" applyFont="1" applyFill="1" applyBorder="1" applyAlignment="1">
      <alignment horizontal="center" vertical="center" wrapText="1"/>
    </xf>
  </cellXfs>
  <cellStyles count="10">
    <cellStyle name="%" xfId="1"/>
    <cellStyle name="% 2" xfId="7"/>
    <cellStyle name="Hipervínculo" xfId="2" builtinId="8"/>
    <cellStyle name="Millares" xfId="3" builtinId="3"/>
    <cellStyle name="Millares 2" xfId="8"/>
    <cellStyle name="Normal" xfId="0" builtinId="0"/>
    <cellStyle name="Normal 2" xfId="6"/>
    <cellStyle name="Normal 3" xfId="5"/>
    <cellStyle name="Porcentaje" xfId="4" builtinId="5"/>
    <cellStyle name="Porcentaj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/>
                </a:solidFill>
              </a:defRPr>
            </a:pPr>
            <a:r>
              <a:rPr lang="en-US">
                <a:solidFill>
                  <a:schemeClr val="tx2"/>
                </a:solidFill>
              </a:rPr>
              <a:t>Tráfico Móvil Salida  </a:t>
            </a:r>
            <a:r>
              <a:rPr lang="en-US" sz="1200" baseline="0">
                <a:solidFill>
                  <a:schemeClr val="tx2"/>
                </a:solidFill>
              </a:rPr>
              <a:t>(en miles de minutos)</a:t>
            </a:r>
            <a:r>
              <a:rPr lang="en-US">
                <a:solidFill>
                  <a:schemeClr val="tx2"/>
                </a:solidFill>
              </a:rPr>
              <a:t>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'4.1. Total_Móvil'!$D$5</c:f>
              <c:strCache>
                <c:ptCount val="1"/>
                <c:pt idx="0">
                  <c:v>Tráfico Salida  en miles de minutos </c:v>
                </c:pt>
              </c:strCache>
            </c:strRef>
          </c:tx>
          <c:invertIfNegative val="0"/>
          <c:cat>
            <c:strRef>
              <c:f>'4.1. Total_Móvil'!$B$6:$C$21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'4.1. Total_Móvil'!$D$6:$D$21</c:f>
              <c:numCache>
                <c:formatCode>_-* #,##0\ _€_-;\-* #,##0\ _€_-;_-* "-"??\ _€_-;_-@_-</c:formatCode>
                <c:ptCount val="16"/>
                <c:pt idx="0">
                  <c:v>2471208.2157333335</c:v>
                </c:pt>
                <c:pt idx="1">
                  <c:v>3441736.1450000005</c:v>
                </c:pt>
                <c:pt idx="2">
                  <c:v>4464101.5583499996</c:v>
                </c:pt>
                <c:pt idx="3">
                  <c:v>5237945.6878999993</c:v>
                </c:pt>
                <c:pt idx="4">
                  <c:v>6003889.135966667</c:v>
                </c:pt>
                <c:pt idx="5">
                  <c:v>7089121.6707833325</c:v>
                </c:pt>
                <c:pt idx="6">
                  <c:v>7881070.4450728344</c:v>
                </c:pt>
                <c:pt idx="7">
                  <c:v>10857829.096883334</c:v>
                </c:pt>
                <c:pt idx="8">
                  <c:v>14842544.991500001</c:v>
                </c:pt>
                <c:pt idx="9">
                  <c:v>17315937.369600002</c:v>
                </c:pt>
                <c:pt idx="10">
                  <c:v>21012307.587433331</c:v>
                </c:pt>
                <c:pt idx="11">
                  <c:v>24832335.383533336</c:v>
                </c:pt>
                <c:pt idx="12">
                  <c:v>29284513.138616674</c:v>
                </c:pt>
                <c:pt idx="13">
                  <c:v>29748487.794866681</c:v>
                </c:pt>
                <c:pt idx="14">
                  <c:v>27120732.321416669</c:v>
                </c:pt>
                <c:pt idx="15">
                  <c:v>26759882.275916658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123648"/>
        <c:axId val="317124040"/>
      </c:barChart>
      <c:catAx>
        <c:axId val="3171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>
                <a:solidFill>
                  <a:schemeClr val="tx2"/>
                </a:solidFill>
              </a:defRPr>
            </a:pPr>
            <a:endParaRPr lang="es-CL"/>
          </a:p>
        </c:txPr>
        <c:crossAx val="317124040"/>
        <c:crosses val="autoZero"/>
        <c:auto val="1"/>
        <c:lblAlgn val="ctr"/>
        <c:lblOffset val="100"/>
        <c:noMultiLvlLbl val="0"/>
      </c:catAx>
      <c:valAx>
        <c:axId val="317124040"/>
        <c:scaling>
          <c:orientation val="minMax"/>
          <c:max val="3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700" baseline="0">
                <a:solidFill>
                  <a:schemeClr val="tx2"/>
                </a:solidFill>
              </a:defRPr>
            </a:pPr>
            <a:endParaRPr lang="es-CL"/>
          </a:p>
        </c:txPr>
        <c:crossAx val="317123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1277" name="Rectangle 3"/>
        <xdr:cNvSpPr>
          <a:spLocks noChangeArrowheads="1"/>
        </xdr:cNvSpPr>
      </xdr:nvSpPr>
      <xdr:spPr bwMode="auto">
        <a:xfrm rot="5400000">
          <a:off x="547687" y="661988"/>
          <a:ext cx="1304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</xdr:colOff>
      <xdr:row>1</xdr:row>
      <xdr:rowOff>0</xdr:rowOff>
    </xdr:from>
    <xdr:to>
      <xdr:col>0</xdr:col>
      <xdr:colOff>1162050</xdr:colOff>
      <xdr:row>4</xdr:row>
      <xdr:rowOff>180975</xdr:rowOff>
    </xdr:to>
    <xdr:pic>
      <xdr:nvPicPr>
        <xdr:cNvPr id="1278" name="Picture 0" descr="SUBTEL_rgb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61925"/>
          <a:ext cx="10953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0</xdr:col>
      <xdr:colOff>1133475</xdr:colOff>
      <xdr:row>3</xdr:row>
      <xdr:rowOff>200025</xdr:rowOff>
    </xdr:to>
    <xdr:pic>
      <xdr:nvPicPr>
        <xdr:cNvPr id="13766" name="Picture 0" descr="SUBTEL_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915862</xdr:colOff>
      <xdr:row>91</xdr:row>
      <xdr:rowOff>117228</xdr:rowOff>
    </xdr:from>
    <xdr:to>
      <xdr:col>4</xdr:col>
      <xdr:colOff>180782</xdr:colOff>
      <xdr:row>108</xdr:row>
      <xdr:rowOff>51288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915862" y="18998709"/>
          <a:ext cx="3272747" cy="2674329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23/02/16.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60.</a:t>
          </a: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marL="0" marR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baseline="0">
            <a:effectLst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4</xdr:col>
      <xdr:colOff>791303</xdr:colOff>
      <xdr:row>91</xdr:row>
      <xdr:rowOff>117231</xdr:rowOff>
    </xdr:from>
    <xdr:to>
      <xdr:col>8</xdr:col>
      <xdr:colOff>436046</xdr:colOff>
      <xdr:row>108</xdr:row>
      <xdr:rowOff>51287</xdr:rowOff>
    </xdr:to>
    <xdr:sp macro="" textlink="">
      <xdr:nvSpPr>
        <xdr:cNvPr id="6" name="Text Box 66"/>
        <xdr:cNvSpPr txBox="1">
          <a:spLocks noChangeArrowheads="1"/>
        </xdr:cNvSpPr>
      </xdr:nvSpPr>
      <xdr:spPr bwMode="auto">
        <a:xfrm>
          <a:off x="4799130" y="18998712"/>
          <a:ext cx="3271570" cy="2674325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Virgin realizó reproceso del período Agosto-Diciembre 2014, respecto a publicación anterior.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116</xdr:row>
      <xdr:rowOff>0</xdr:rowOff>
    </xdr:from>
    <xdr:to>
      <xdr:col>6</xdr:col>
      <xdr:colOff>885825</xdr:colOff>
      <xdr:row>116</xdr:row>
      <xdr:rowOff>0</xdr:rowOff>
    </xdr:to>
    <xdr:sp macro="" textlink="">
      <xdr:nvSpPr>
        <xdr:cNvPr id="18439" name="Text Box 7"/>
        <xdr:cNvSpPr txBox="1">
          <a:spLocks noChangeArrowheads="1"/>
        </xdr:cNvSpPr>
      </xdr:nvSpPr>
      <xdr:spPr bwMode="auto">
        <a:xfrm>
          <a:off x="2895600" y="13887450"/>
          <a:ext cx="3448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</a:t>
          </a:r>
          <a:r>
            <a:rPr lang="es-CL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uente:</a:t>
          </a:r>
          <a:r>
            <a:rPr lang="es-C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información proporcionada por las concesionarias móviles.</a:t>
          </a:r>
        </a:p>
        <a:p>
          <a:pPr algn="l" rtl="0">
            <a:defRPr sz="1000"/>
          </a:pPr>
          <a:r>
            <a:rPr lang="es-C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l" rtl="0">
            <a:defRPr sz="1000"/>
          </a:pPr>
          <a:r>
            <a:rPr lang="es-CL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1/ </a:t>
          </a:r>
          <a:r>
            <a:rPr lang="es-C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Tráfico cursado durante el mes que se informa.</a:t>
          </a:r>
        </a:p>
        <a:p>
          <a:pPr algn="l" rtl="0">
            <a:defRPr sz="1000"/>
          </a:pPr>
          <a:r>
            <a:rPr lang="es-CL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Las cifras podrían sufrir modificaciones si las empresas informantes o SUBTEL detectan errores.</a:t>
          </a:r>
        </a:p>
        <a:p>
          <a:pPr algn="l" rtl="0">
            <a:defRPr sz="1000"/>
          </a:pPr>
          <a:r>
            <a:rPr lang="es-CL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3/</a:t>
          </a:r>
          <a:r>
            <a:rPr lang="es-C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Minutos efectivos en miles, los que se obtienen a partir de la información en segundos reportados por las compañías, divido por 60.</a:t>
          </a:r>
        </a:p>
        <a:p>
          <a:pPr algn="l" rtl="0">
            <a:defRPr sz="1000"/>
          </a:pPr>
          <a:r>
            <a:rPr lang="es-CL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4/ </a:t>
          </a:r>
          <a:r>
            <a:rPr lang="es-C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Tráfico cursado desde y hacia redes de telefonía móvil.</a:t>
          </a:r>
        </a:p>
        <a:p>
          <a:pPr algn="l" rtl="0">
            <a:defRPr sz="1000"/>
          </a:pPr>
          <a:r>
            <a:rPr lang="es-CL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5/</a:t>
          </a:r>
          <a:r>
            <a:rPr lang="es-C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El tráfico de salida considera el tráfico originado en redes de telefonía móvil e incluye el tráfico hacia otros teléfonos móviles, hacia teléfonos fijos, Servicios Complementarios, Internet y Larga Distancia Internacional. </a:t>
          </a:r>
        </a:p>
        <a:p>
          <a:pPr algn="l" rtl="0">
            <a:defRPr sz="1000"/>
          </a:pPr>
          <a:r>
            <a:rPr lang="es-CL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6/ </a:t>
          </a:r>
          <a:r>
            <a:rPr lang="es-C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El tráfico de entrada considera el tráfico recibido por la red móvil e incluye el tráfico originado desde Teléfonos Fijos, Servicios Complementarios y Larga Distancia Internacional.</a:t>
          </a:r>
        </a:p>
        <a:p>
          <a:pPr algn="l" rtl="0">
            <a:defRPr sz="1000"/>
          </a:pPr>
          <a:r>
            <a:rPr lang="es-CL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7/ </a:t>
          </a:r>
          <a:r>
            <a:rPr lang="es-C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Se corrigió la información del tráfico de móviles a servicios complementarios en el primer trimestre 2008 respecto a la serie publicada anteriormente.</a:t>
          </a:r>
        </a:p>
      </xdr:txBody>
    </xdr:sp>
    <xdr:clientData/>
  </xdr:twoCellAnchor>
  <xdr:twoCellAnchor>
    <xdr:from>
      <xdr:col>0</xdr:col>
      <xdr:colOff>38100</xdr:colOff>
      <xdr:row>0</xdr:row>
      <xdr:rowOff>38100</xdr:rowOff>
    </xdr:from>
    <xdr:to>
      <xdr:col>0</xdr:col>
      <xdr:colOff>1133475</xdr:colOff>
      <xdr:row>3</xdr:row>
      <xdr:rowOff>47625</xdr:rowOff>
    </xdr:to>
    <xdr:pic>
      <xdr:nvPicPr>
        <xdr:cNvPr id="14911" name="Picture 0" descr="SUBTEL_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1006719</xdr:colOff>
      <xdr:row>90</xdr:row>
      <xdr:rowOff>161192</xdr:rowOff>
    </xdr:from>
    <xdr:ext cx="3272747" cy="2901461"/>
    <xdr:sp macro="" textlink="">
      <xdr:nvSpPr>
        <xdr:cNvPr id="7" name="Text Box 66"/>
        <xdr:cNvSpPr txBox="1">
          <a:spLocks noChangeArrowheads="1"/>
        </xdr:cNvSpPr>
      </xdr:nvSpPr>
      <xdr:spPr bwMode="auto">
        <a:xfrm>
          <a:off x="1006719" y="18553967"/>
          <a:ext cx="3272747" cy="2901461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>
          <a:noAutofit/>
        </a:bodyPr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23/02/16.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60.</a:t>
          </a: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marL="0" marR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baseline="0">
            <a:effectLst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twoCellAnchor>
    <xdr:from>
      <xdr:col>5</xdr:col>
      <xdr:colOff>600075</xdr:colOff>
      <xdr:row>91</xdr:row>
      <xdr:rowOff>9526</xdr:rowOff>
    </xdr:from>
    <xdr:to>
      <xdr:col>8</xdr:col>
      <xdr:colOff>883726</xdr:colOff>
      <xdr:row>108</xdr:row>
      <xdr:rowOff>152400</xdr:rowOff>
    </xdr:to>
    <xdr:sp macro="" textlink="">
      <xdr:nvSpPr>
        <xdr:cNvPr id="8" name="Text Box 66"/>
        <xdr:cNvSpPr txBox="1">
          <a:spLocks noChangeArrowheads="1"/>
        </xdr:cNvSpPr>
      </xdr:nvSpPr>
      <xdr:spPr bwMode="auto">
        <a:xfrm>
          <a:off x="5229225" y="18564226"/>
          <a:ext cx="2817301" cy="2895599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Virgin realizó reproceso del período Agosto-Diciembre 2014, respecto a publicación anterior.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191</xdr:row>
      <xdr:rowOff>0</xdr:rowOff>
    </xdr:from>
    <xdr:to>
      <xdr:col>0</xdr:col>
      <xdr:colOff>0</xdr:colOff>
      <xdr:row>200</xdr:row>
      <xdr:rowOff>0</xdr:rowOff>
    </xdr:to>
    <xdr:sp macro="" textlink="">
      <xdr:nvSpPr>
        <xdr:cNvPr id="19463" name="Text Box 7"/>
        <xdr:cNvSpPr txBox="1">
          <a:spLocks noChangeArrowheads="1"/>
        </xdr:cNvSpPr>
      </xdr:nvSpPr>
      <xdr:spPr bwMode="auto">
        <a:xfrm>
          <a:off x="0" y="13620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</a:t>
          </a:r>
          <a:r>
            <a:rPr lang="es-CL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uente:</a:t>
          </a:r>
          <a:r>
            <a:rPr lang="es-C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información proporcionada por las concesionarias móviles.</a:t>
          </a:r>
        </a:p>
        <a:p>
          <a:pPr algn="l" rtl="0">
            <a:defRPr sz="1000"/>
          </a:pPr>
          <a:r>
            <a:rPr lang="es-C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l" rtl="0">
            <a:defRPr sz="1000"/>
          </a:pPr>
          <a:r>
            <a:rPr lang="es-CL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1/ </a:t>
          </a:r>
          <a:r>
            <a:rPr lang="es-C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Tráfico cursado durante el mes que se informa.</a:t>
          </a:r>
        </a:p>
        <a:p>
          <a:pPr algn="l" rtl="0">
            <a:defRPr sz="1000"/>
          </a:pPr>
          <a:r>
            <a:rPr lang="es-CL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Las cifras podrían sufrir modificaciones si las empresas informantes o SUBTEL detectan errores.</a:t>
          </a:r>
        </a:p>
        <a:p>
          <a:pPr algn="l" rtl="0">
            <a:defRPr sz="1000"/>
          </a:pPr>
          <a:r>
            <a:rPr lang="es-CL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3/</a:t>
          </a:r>
          <a:r>
            <a:rPr lang="es-C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Minutos efectivos en miles, los que se obtienen a partir de la información en segundos reportados por las compañías, divido por 60.</a:t>
          </a:r>
        </a:p>
        <a:p>
          <a:pPr algn="l" rtl="0">
            <a:defRPr sz="1000"/>
          </a:pPr>
          <a:r>
            <a:rPr lang="es-CL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4/ </a:t>
          </a:r>
          <a:r>
            <a:rPr lang="es-C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Tráfico cursado desde y hacia redes de telefonía móvil.</a:t>
          </a:r>
        </a:p>
        <a:p>
          <a:pPr algn="l" rtl="0">
            <a:defRPr sz="1000"/>
          </a:pPr>
          <a:r>
            <a:rPr lang="es-CL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5/</a:t>
          </a:r>
          <a:r>
            <a:rPr lang="es-C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El tráfico de salida considera el tráfico originado en redes de telefonía móvil e incluye el tráfico hacia otros teléfonos móviles, hacia teléfonos fijos, Servicios Complementarios, Internet y Larga Distancia Internacional. </a:t>
          </a:r>
        </a:p>
        <a:p>
          <a:pPr algn="l" rtl="0">
            <a:defRPr sz="1000"/>
          </a:pPr>
          <a:r>
            <a:rPr lang="es-CL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6/ </a:t>
          </a:r>
          <a:r>
            <a:rPr lang="es-C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El tráfico de entrada considera el tráfico recibido por la red móvil e incluye el tráfico originado desde Teléfonos Fijos, Servicios Complementarios y Larga Distancia Internacional.</a:t>
          </a:r>
        </a:p>
        <a:p>
          <a:pPr algn="l" rtl="0">
            <a:defRPr sz="1000"/>
          </a:pPr>
          <a:r>
            <a:rPr lang="es-CL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7/ </a:t>
          </a:r>
          <a:r>
            <a:rPr lang="es-C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Se corrigió la información del tráfico de móviles a servicios complementarios en el primer trimestre 2008 respecto a la serie publicada anteriormente.</a:t>
          </a:r>
        </a:p>
      </xdr:txBody>
    </xdr:sp>
    <xdr:clientData/>
  </xdr:twoCellAnchor>
  <xdr:twoCellAnchor>
    <xdr:from>
      <xdr:col>0</xdr:col>
      <xdr:colOff>38100</xdr:colOff>
      <xdr:row>0</xdr:row>
      <xdr:rowOff>38100</xdr:rowOff>
    </xdr:from>
    <xdr:to>
      <xdr:col>0</xdr:col>
      <xdr:colOff>1133475</xdr:colOff>
      <xdr:row>3</xdr:row>
      <xdr:rowOff>266700</xdr:rowOff>
    </xdr:to>
    <xdr:pic>
      <xdr:nvPicPr>
        <xdr:cNvPr id="15935" name="Picture 0" descr="SUBTEL_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1026502</xdr:colOff>
      <xdr:row>92</xdr:row>
      <xdr:rowOff>75466</xdr:rowOff>
    </xdr:from>
    <xdr:to>
      <xdr:col>4</xdr:col>
      <xdr:colOff>592558</xdr:colOff>
      <xdr:row>110</xdr:row>
      <xdr:rowOff>144339</xdr:rowOff>
    </xdr:to>
    <xdr:sp macro="" textlink="">
      <xdr:nvSpPr>
        <xdr:cNvPr id="6" name="Text Box 66"/>
        <xdr:cNvSpPr txBox="1">
          <a:spLocks noChangeArrowheads="1"/>
        </xdr:cNvSpPr>
      </xdr:nvSpPr>
      <xdr:spPr bwMode="auto">
        <a:xfrm>
          <a:off x="1026502" y="18430141"/>
          <a:ext cx="3271281" cy="2983523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23/02/16.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60.</a:t>
          </a: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marL="0" marR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baseline="0">
            <a:effectLst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383932</xdr:colOff>
      <xdr:row>92</xdr:row>
      <xdr:rowOff>76200</xdr:rowOff>
    </xdr:from>
    <xdr:to>
      <xdr:col>8</xdr:col>
      <xdr:colOff>445577</xdr:colOff>
      <xdr:row>110</xdr:row>
      <xdr:rowOff>144340</xdr:rowOff>
    </xdr:to>
    <xdr:sp macro="" textlink="">
      <xdr:nvSpPr>
        <xdr:cNvPr id="7" name="Text Box 66"/>
        <xdr:cNvSpPr txBox="1">
          <a:spLocks noChangeArrowheads="1"/>
        </xdr:cNvSpPr>
      </xdr:nvSpPr>
      <xdr:spPr bwMode="auto">
        <a:xfrm>
          <a:off x="4974982" y="18430875"/>
          <a:ext cx="3271570" cy="2982790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Virgin realizó reproceso del período Agosto-Diciembre 2014, respecto a publicación anterior.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105</xdr:row>
      <xdr:rowOff>66675</xdr:rowOff>
    </xdr:from>
    <xdr:to>
      <xdr:col>3</xdr:col>
      <xdr:colOff>876110</xdr:colOff>
      <xdr:row>124</xdr:row>
      <xdr:rowOff>43961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762000" y="33747075"/>
          <a:ext cx="3266885" cy="3053861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23/02/16.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El tráfico de salida considera el tráfico originado en redes de telefonía móvil e incluye el tráfico hacia otros teléfonos móviles, hacia teléfonos fijos, Servicios Complementarios, Internet y Larga Distancia Internacional. </a:t>
          </a:r>
        </a:p>
      </xdr:txBody>
    </xdr:sp>
    <xdr:clientData/>
  </xdr:twoCellAnchor>
  <xdr:twoCellAnchor>
    <xdr:from>
      <xdr:col>4</xdr:col>
      <xdr:colOff>466725</xdr:colOff>
      <xdr:row>105</xdr:row>
      <xdr:rowOff>47625</xdr:rowOff>
    </xdr:from>
    <xdr:to>
      <xdr:col>8</xdr:col>
      <xdr:colOff>142875</xdr:colOff>
      <xdr:row>122</xdr:row>
      <xdr:rowOff>0</xdr:rowOff>
    </xdr:to>
    <xdr:sp macro="" textlink="">
      <xdr:nvSpPr>
        <xdr:cNvPr id="6" name="Text Box 66"/>
        <xdr:cNvSpPr txBox="1">
          <a:spLocks noChangeArrowheads="1"/>
        </xdr:cNvSpPr>
      </xdr:nvSpPr>
      <xdr:spPr bwMode="auto">
        <a:xfrm>
          <a:off x="4619625" y="34213800"/>
          <a:ext cx="2533650" cy="2705100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La empresa Virgin realizó reproceso del período Agosto-Diciembre 2014, respecto a publicación anterior.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523875</xdr:colOff>
      <xdr:row>3</xdr:row>
      <xdr:rowOff>352425</xdr:rowOff>
    </xdr:from>
    <xdr:to>
      <xdr:col>13</xdr:col>
      <xdr:colOff>590550</xdr:colOff>
      <xdr:row>20</xdr:row>
      <xdr:rowOff>161925</xdr:rowOff>
    </xdr:to>
    <xdr:graphicFrame macro="">
      <xdr:nvGraphicFramePr>
        <xdr:cNvPr id="262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1095375</xdr:colOff>
      <xdr:row>3</xdr:row>
      <xdr:rowOff>257736</xdr:rowOff>
    </xdr:to>
    <xdr:pic>
      <xdr:nvPicPr>
        <xdr:cNvPr id="7" name="Picture 0" descr="SUBTEL_rg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1010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1143000</xdr:colOff>
      <xdr:row>3</xdr:row>
      <xdr:rowOff>228600</xdr:rowOff>
    </xdr:to>
    <xdr:pic>
      <xdr:nvPicPr>
        <xdr:cNvPr id="5589" name="Picture 0" descr="SUBTEL_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309930</xdr:colOff>
      <xdr:row>105</xdr:row>
      <xdr:rowOff>64477</xdr:rowOff>
    </xdr:from>
    <xdr:to>
      <xdr:col>5</xdr:col>
      <xdr:colOff>375682</xdr:colOff>
      <xdr:row>120</xdr:row>
      <xdr:rowOff>0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1672005" y="33268627"/>
          <a:ext cx="3275677" cy="2364398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23/02/16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algn="just" rtl="0"/>
          <a:endParaRPr lang="es-CL" sz="9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781050</xdr:colOff>
      <xdr:row>105</xdr:row>
      <xdr:rowOff>85725</xdr:rowOff>
    </xdr:from>
    <xdr:to>
      <xdr:col>8</xdr:col>
      <xdr:colOff>512251</xdr:colOff>
      <xdr:row>120</xdr:row>
      <xdr:rowOff>0</xdr:rowOff>
    </xdr:to>
    <xdr:sp macro="" textlink="">
      <xdr:nvSpPr>
        <xdr:cNvPr id="6" name="Text Box 66"/>
        <xdr:cNvSpPr txBox="1">
          <a:spLocks noChangeArrowheads="1"/>
        </xdr:cNvSpPr>
      </xdr:nvSpPr>
      <xdr:spPr bwMode="auto">
        <a:xfrm>
          <a:off x="5353050" y="17354550"/>
          <a:ext cx="3274501" cy="2343150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Virgin realizó reproceso del período Agosto-Diciembre 2014, respecto a publicación anterior.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0</xdr:row>
      <xdr:rowOff>24848</xdr:rowOff>
    </xdr:from>
    <xdr:to>
      <xdr:col>0</xdr:col>
      <xdr:colOff>1136788</xdr:colOff>
      <xdr:row>5</xdr:row>
      <xdr:rowOff>188430</xdr:rowOff>
    </xdr:to>
    <xdr:pic>
      <xdr:nvPicPr>
        <xdr:cNvPr id="2" name="Picture 0" descr="SUBTEL_rgb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24848"/>
          <a:ext cx="1095375" cy="103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5</xdr:col>
      <xdr:colOff>120003</xdr:colOff>
      <xdr:row>61</xdr:row>
      <xdr:rowOff>45267</xdr:rowOff>
    </xdr:to>
    <xdr:sp macro="" textlink="">
      <xdr:nvSpPr>
        <xdr:cNvPr id="3" name="Text Box 66"/>
        <xdr:cNvSpPr txBox="1">
          <a:spLocks noChangeArrowheads="1"/>
        </xdr:cNvSpPr>
      </xdr:nvSpPr>
      <xdr:spPr bwMode="auto">
        <a:xfrm>
          <a:off x="1267239" y="8415130"/>
          <a:ext cx="3275677" cy="2364398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23/02/16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algn="just" rtl="0"/>
          <a:endParaRPr lang="es-CL" sz="9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0</xdr:colOff>
      <xdr:row>47</xdr:row>
      <xdr:rowOff>0</xdr:rowOff>
    </xdr:from>
    <xdr:to>
      <xdr:col>10</xdr:col>
      <xdr:colOff>226501</xdr:colOff>
      <xdr:row>61</xdr:row>
      <xdr:rowOff>24019</xdr:rowOff>
    </xdr:to>
    <xdr:sp macro="" textlink="">
      <xdr:nvSpPr>
        <xdr:cNvPr id="4" name="Text Box 66"/>
        <xdr:cNvSpPr txBox="1">
          <a:spLocks noChangeArrowheads="1"/>
        </xdr:cNvSpPr>
      </xdr:nvSpPr>
      <xdr:spPr bwMode="auto">
        <a:xfrm>
          <a:off x="5184913" y="8415130"/>
          <a:ext cx="3274501" cy="2343150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Virgin realizó reproceso del período Agosto-Diciembre 2014, respecto a publicación anterior.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1133475</xdr:colOff>
      <xdr:row>3</xdr:row>
      <xdr:rowOff>228600</xdr:rowOff>
    </xdr:to>
    <xdr:pic>
      <xdr:nvPicPr>
        <xdr:cNvPr id="6613" name="Picture 0" descr="SUBTEL_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1245899</xdr:colOff>
      <xdr:row>106</xdr:row>
      <xdr:rowOff>67535</xdr:rowOff>
    </xdr:from>
    <xdr:to>
      <xdr:col>4</xdr:col>
      <xdr:colOff>932912</xdr:colOff>
      <xdr:row>118</xdr:row>
      <xdr:rowOff>140805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1245899" y="22157252"/>
          <a:ext cx="3273383" cy="2061096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23/02/16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</xdr:txBody>
    </xdr:sp>
    <xdr:clientData/>
  </xdr:twoCellAnchor>
  <xdr:twoCellAnchor>
    <xdr:from>
      <xdr:col>5</xdr:col>
      <xdr:colOff>173936</xdr:colOff>
      <xdr:row>106</xdr:row>
      <xdr:rowOff>91108</xdr:rowOff>
    </xdr:from>
    <xdr:to>
      <xdr:col>7</xdr:col>
      <xdr:colOff>1027621</xdr:colOff>
      <xdr:row>118</xdr:row>
      <xdr:rowOff>140805</xdr:rowOff>
    </xdr:to>
    <xdr:sp macro="" textlink="">
      <xdr:nvSpPr>
        <xdr:cNvPr id="6" name="Text Box 66"/>
        <xdr:cNvSpPr txBox="1">
          <a:spLocks noChangeArrowheads="1"/>
        </xdr:cNvSpPr>
      </xdr:nvSpPr>
      <xdr:spPr bwMode="auto">
        <a:xfrm>
          <a:off x="4969566" y="22180825"/>
          <a:ext cx="3272207" cy="2037523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Virgin realizó reproceso del período Agosto-Diciembre 2014, respecto a publicación anterior.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0</xdr:row>
      <xdr:rowOff>24848</xdr:rowOff>
    </xdr:from>
    <xdr:to>
      <xdr:col>0</xdr:col>
      <xdr:colOff>1136788</xdr:colOff>
      <xdr:row>5</xdr:row>
      <xdr:rowOff>188430</xdr:rowOff>
    </xdr:to>
    <xdr:pic>
      <xdr:nvPicPr>
        <xdr:cNvPr id="2" name="Picture 0" descr="SUBTEL_rgb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24848"/>
          <a:ext cx="1095375" cy="103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5</xdr:col>
      <xdr:colOff>117709</xdr:colOff>
      <xdr:row>60</xdr:row>
      <xdr:rowOff>73270</xdr:rowOff>
    </xdr:to>
    <xdr:sp macro="" textlink="">
      <xdr:nvSpPr>
        <xdr:cNvPr id="3" name="Text Box 66"/>
        <xdr:cNvSpPr txBox="1">
          <a:spLocks noChangeArrowheads="1"/>
        </xdr:cNvSpPr>
      </xdr:nvSpPr>
      <xdr:spPr bwMode="auto">
        <a:xfrm>
          <a:off x="1267239" y="8580783"/>
          <a:ext cx="3273383" cy="2061096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23/02/16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</xdr:txBody>
    </xdr:sp>
    <xdr:clientData/>
  </xdr:twoCellAnchor>
  <xdr:twoCellAnchor>
    <xdr:from>
      <xdr:col>6</xdr:col>
      <xdr:colOff>0</xdr:colOff>
      <xdr:row>48</xdr:row>
      <xdr:rowOff>0</xdr:rowOff>
    </xdr:from>
    <xdr:to>
      <xdr:col>10</xdr:col>
      <xdr:colOff>224207</xdr:colOff>
      <xdr:row>60</xdr:row>
      <xdr:rowOff>49697</xdr:rowOff>
    </xdr:to>
    <xdr:sp macro="" textlink="">
      <xdr:nvSpPr>
        <xdr:cNvPr id="4" name="Text Box 66"/>
        <xdr:cNvSpPr txBox="1">
          <a:spLocks noChangeArrowheads="1"/>
        </xdr:cNvSpPr>
      </xdr:nvSpPr>
      <xdr:spPr bwMode="auto">
        <a:xfrm>
          <a:off x="5184913" y="8580783"/>
          <a:ext cx="3272207" cy="2037523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Virgin realizó reproceso del período Agosto-Diciembre 2014, respecto a publicación anterior.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1143000</xdr:colOff>
      <xdr:row>3</xdr:row>
      <xdr:rowOff>238125</xdr:rowOff>
    </xdr:to>
    <xdr:pic>
      <xdr:nvPicPr>
        <xdr:cNvPr id="7637" name="Picture 0" descr="SUBTEL_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772984</xdr:colOff>
      <xdr:row>105</xdr:row>
      <xdr:rowOff>114300</xdr:rowOff>
    </xdr:from>
    <xdr:to>
      <xdr:col>4</xdr:col>
      <xdr:colOff>799904</xdr:colOff>
      <xdr:row>120</xdr:row>
      <xdr:rowOff>136281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772984" y="34251900"/>
          <a:ext cx="3274945" cy="2450856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23/02/16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baseline="0">
            <a:effectLst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10245</xdr:colOff>
      <xdr:row>105</xdr:row>
      <xdr:rowOff>123825</xdr:rowOff>
    </xdr:from>
    <xdr:to>
      <xdr:col>8</xdr:col>
      <xdr:colOff>227221</xdr:colOff>
      <xdr:row>120</xdr:row>
      <xdr:rowOff>153132</xdr:rowOff>
    </xdr:to>
    <xdr:sp macro="" textlink="">
      <xdr:nvSpPr>
        <xdr:cNvPr id="6" name="Text Box 66"/>
        <xdr:cNvSpPr txBox="1">
          <a:spLocks noChangeArrowheads="1"/>
        </xdr:cNvSpPr>
      </xdr:nvSpPr>
      <xdr:spPr bwMode="auto">
        <a:xfrm>
          <a:off x="4277445" y="34261425"/>
          <a:ext cx="3274501" cy="2458182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Virgin realizó reproceso del período Agosto-Diciembre 2014, respecto a publicación anterior.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0</xdr:row>
      <xdr:rowOff>24848</xdr:rowOff>
    </xdr:from>
    <xdr:to>
      <xdr:col>0</xdr:col>
      <xdr:colOff>1136788</xdr:colOff>
      <xdr:row>5</xdr:row>
      <xdr:rowOff>188430</xdr:rowOff>
    </xdr:to>
    <xdr:pic>
      <xdr:nvPicPr>
        <xdr:cNvPr id="2" name="Picture 0" descr="SUBTEL_rgb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24848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5</xdr:col>
      <xdr:colOff>119271</xdr:colOff>
      <xdr:row>62</xdr:row>
      <xdr:rowOff>131726</xdr:rowOff>
    </xdr:to>
    <xdr:sp macro="" textlink="">
      <xdr:nvSpPr>
        <xdr:cNvPr id="3" name="Text Box 66"/>
        <xdr:cNvSpPr txBox="1">
          <a:spLocks noChangeArrowheads="1"/>
        </xdr:cNvSpPr>
      </xdr:nvSpPr>
      <xdr:spPr bwMode="auto">
        <a:xfrm>
          <a:off x="1267239" y="8580783"/>
          <a:ext cx="3274945" cy="2450856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23/02/16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baseline="0">
            <a:effectLst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6</xdr:col>
      <xdr:colOff>0</xdr:colOff>
      <xdr:row>48</xdr:row>
      <xdr:rowOff>0</xdr:rowOff>
    </xdr:from>
    <xdr:to>
      <xdr:col>10</xdr:col>
      <xdr:colOff>226501</xdr:colOff>
      <xdr:row>62</xdr:row>
      <xdr:rowOff>139052</xdr:rowOff>
    </xdr:to>
    <xdr:sp macro="" textlink="">
      <xdr:nvSpPr>
        <xdr:cNvPr id="4" name="Text Box 66"/>
        <xdr:cNvSpPr txBox="1">
          <a:spLocks noChangeArrowheads="1"/>
        </xdr:cNvSpPr>
      </xdr:nvSpPr>
      <xdr:spPr bwMode="auto">
        <a:xfrm>
          <a:off x="5184913" y="8580783"/>
          <a:ext cx="3274501" cy="2458182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Virgin realizó reproceso del período Agosto-Diciembre 2014, respecto a publicación anterior.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1133475</xdr:colOff>
      <xdr:row>3</xdr:row>
      <xdr:rowOff>228600</xdr:rowOff>
    </xdr:to>
    <xdr:pic>
      <xdr:nvPicPr>
        <xdr:cNvPr id="8658" name="Picture 0" descr="SUBTEL_rgb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776657</xdr:colOff>
      <xdr:row>105</xdr:row>
      <xdr:rowOff>73269</xdr:rowOff>
    </xdr:from>
    <xdr:to>
      <xdr:col>4</xdr:col>
      <xdr:colOff>693673</xdr:colOff>
      <xdr:row>120</xdr:row>
      <xdr:rowOff>0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776657" y="28868077"/>
          <a:ext cx="3272747" cy="2344615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23/02/16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Número de mensajes cortos (SMS) generados por usuarios o clientes, cursados por redes de telefonía móvil durante el mes que se informa.</a:t>
          </a:r>
        </a:p>
        <a:p>
          <a:pPr algn="just" rtl="0"/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Número de mensajes multimediales (MMS) cursados por redes de telefonía móvil y enviado por un usuario o cliente. No incluye los MMS masivos.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baseline="0">
            <a:effectLst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139212</xdr:colOff>
      <xdr:row>105</xdr:row>
      <xdr:rowOff>65942</xdr:rowOff>
    </xdr:from>
    <xdr:to>
      <xdr:col>7</xdr:col>
      <xdr:colOff>1022205</xdr:colOff>
      <xdr:row>119</xdr:row>
      <xdr:rowOff>161192</xdr:rowOff>
    </xdr:to>
    <xdr:sp macro="" textlink="">
      <xdr:nvSpPr>
        <xdr:cNvPr id="6" name="Text Box 66"/>
        <xdr:cNvSpPr txBox="1">
          <a:spLocks noChangeArrowheads="1"/>
        </xdr:cNvSpPr>
      </xdr:nvSpPr>
      <xdr:spPr bwMode="auto">
        <a:xfrm>
          <a:off x="4689231" y="22054038"/>
          <a:ext cx="3271570" cy="2351942"/>
        </a:xfrm>
        <a:prstGeom prst="rect">
          <a:avLst/>
        </a:prstGeom>
        <a:solidFill>
          <a:srgbClr val="CCE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La empresa Virgin realizó reproceso del período Agosto-Diciembre 2014, respecto a publicación anterior.</a:t>
          </a: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ubtel.c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56"/>
  <sheetViews>
    <sheetView showGridLines="0" showRowColHeaders="0" zoomScale="85" zoomScaleNormal="85" zoomScaleSheetLayoutView="100" workbookViewId="0">
      <selection activeCell="H17" sqref="H17"/>
    </sheetView>
  </sheetViews>
  <sheetFormatPr baseColWidth="10" defaultColWidth="0" defaultRowHeight="12.75" zeroHeight="1" x14ac:dyDescent="0.2"/>
  <cols>
    <col min="1" max="1" width="18" style="13" customWidth="1"/>
    <col min="2" max="3" width="3" style="13" customWidth="1"/>
    <col min="4" max="4" width="5.28515625" style="13" customWidth="1"/>
    <col min="5" max="5" width="22.140625" style="13" customWidth="1"/>
    <col min="6" max="6" width="24" style="13" customWidth="1"/>
    <col min="7" max="7" width="20.5703125" style="13" customWidth="1"/>
    <col min="8" max="8" width="47.28515625" style="13" customWidth="1"/>
    <col min="9" max="9" width="12.5703125" style="13" customWidth="1"/>
    <col min="10" max="16384" width="0" style="13" hidden="1"/>
  </cols>
  <sheetData>
    <row r="1" spans="1:10" x14ac:dyDescent="0.2">
      <c r="A1" s="17"/>
      <c r="B1" s="17"/>
      <c r="C1" s="17"/>
      <c r="D1" s="17"/>
      <c r="E1" s="17"/>
      <c r="F1" s="17"/>
      <c r="G1" s="17"/>
      <c r="H1" s="17"/>
      <c r="I1" s="17"/>
    </row>
    <row r="2" spans="1:10" ht="42" customHeight="1" x14ac:dyDescent="0.25">
      <c r="A2" s="17"/>
      <c r="B2" s="83" t="s">
        <v>27</v>
      </c>
      <c r="C2" s="23"/>
      <c r="D2" s="1"/>
      <c r="E2" s="1"/>
      <c r="F2" s="1"/>
      <c r="G2" s="17"/>
      <c r="H2" s="17"/>
      <c r="I2" s="17"/>
    </row>
    <row r="3" spans="1:10" ht="12.75" customHeight="1" x14ac:dyDescent="0.2">
      <c r="A3" s="17"/>
      <c r="B3" s="23"/>
      <c r="C3" s="23"/>
      <c r="D3" s="1"/>
      <c r="E3" s="1"/>
      <c r="F3" s="1"/>
      <c r="G3" s="17"/>
      <c r="H3" s="17"/>
      <c r="I3" s="17"/>
    </row>
    <row r="4" spans="1:10" ht="10.5" customHeight="1" x14ac:dyDescent="0.2">
      <c r="A4" s="17"/>
      <c r="B4" s="1"/>
      <c r="C4" s="1"/>
      <c r="D4" s="1"/>
      <c r="E4" s="1"/>
      <c r="F4" s="1"/>
      <c r="G4" s="17"/>
      <c r="H4" s="17"/>
      <c r="I4" s="17"/>
    </row>
    <row r="5" spans="1:10" s="20" customFormat="1" ht="25.5" customHeight="1" x14ac:dyDescent="0.2">
      <c r="A5" s="24"/>
      <c r="B5" s="25"/>
      <c r="C5" s="26" t="s">
        <v>15</v>
      </c>
      <c r="D5" s="24"/>
      <c r="E5" s="24"/>
      <c r="F5" s="24"/>
      <c r="G5" s="24"/>
      <c r="H5" s="24"/>
      <c r="I5" s="24"/>
    </row>
    <row r="6" spans="1:10" x14ac:dyDescent="0.2">
      <c r="A6" s="17"/>
      <c r="B6" s="27"/>
      <c r="C6" s="27"/>
      <c r="D6" s="17"/>
      <c r="E6" s="17"/>
      <c r="F6" s="17"/>
      <c r="G6" s="17"/>
      <c r="H6" s="17"/>
      <c r="I6" s="17"/>
    </row>
    <row r="7" spans="1:10" x14ac:dyDescent="0.2">
      <c r="A7" s="17"/>
      <c r="B7" s="28"/>
      <c r="C7" s="29"/>
      <c r="D7" s="29"/>
      <c r="E7" s="29"/>
      <c r="F7" s="29"/>
      <c r="G7" s="29"/>
      <c r="H7" s="29"/>
      <c r="I7" s="30"/>
      <c r="J7" s="8"/>
    </row>
    <row r="8" spans="1:10" s="21" customFormat="1" ht="18" x14ac:dyDescent="0.25">
      <c r="A8" s="31"/>
      <c r="B8" s="83" t="s">
        <v>16</v>
      </c>
      <c r="C8" s="83" t="s">
        <v>48</v>
      </c>
      <c r="D8" s="90"/>
      <c r="E8" s="90"/>
      <c r="F8" s="90"/>
      <c r="G8" s="90"/>
      <c r="H8" s="32"/>
      <c r="I8" s="31"/>
    </row>
    <row r="9" spans="1:10" s="21" customFormat="1" ht="18" x14ac:dyDescent="0.25">
      <c r="A9" s="31"/>
      <c r="B9" s="83" t="s">
        <v>16</v>
      </c>
      <c r="C9" s="83" t="s">
        <v>30</v>
      </c>
      <c r="D9" s="90"/>
      <c r="E9" s="90"/>
      <c r="F9" s="90"/>
      <c r="G9" s="90"/>
      <c r="H9" s="32"/>
      <c r="I9" s="31"/>
    </row>
    <row r="10" spans="1:10" s="22" customFormat="1" ht="15.75" x14ac:dyDescent="0.25">
      <c r="A10" s="33"/>
      <c r="B10" s="91"/>
      <c r="C10" s="91" t="s">
        <v>31</v>
      </c>
      <c r="D10" s="91" t="s">
        <v>49</v>
      </c>
      <c r="E10" s="92"/>
      <c r="F10" s="92"/>
      <c r="G10" s="92"/>
      <c r="H10" s="34"/>
      <c r="I10" s="33"/>
    </row>
    <row r="11" spans="1:10" s="22" customFormat="1" ht="15.75" x14ac:dyDescent="0.25">
      <c r="A11" s="33"/>
      <c r="B11" s="91"/>
      <c r="C11" s="91" t="s">
        <v>31</v>
      </c>
      <c r="D11" s="91" t="s">
        <v>50</v>
      </c>
      <c r="E11" s="92"/>
      <c r="F11" s="92"/>
      <c r="G11" s="92"/>
      <c r="H11" s="34"/>
      <c r="I11" s="33"/>
    </row>
    <row r="12" spans="1:10" s="22" customFormat="1" ht="15.75" x14ac:dyDescent="0.25">
      <c r="A12" s="33"/>
      <c r="B12" s="91"/>
      <c r="C12" s="91" t="s">
        <v>31</v>
      </c>
      <c r="D12" s="91" t="s">
        <v>51</v>
      </c>
      <c r="E12" s="92"/>
      <c r="F12" s="92"/>
      <c r="G12" s="92"/>
      <c r="H12" s="34"/>
      <c r="I12" s="33"/>
    </row>
    <row r="13" spans="1:10" s="22" customFormat="1" ht="15.75" x14ac:dyDescent="0.25">
      <c r="A13" s="33"/>
      <c r="B13" s="91"/>
      <c r="C13" s="91" t="s">
        <v>31</v>
      </c>
      <c r="D13" s="91" t="s">
        <v>52</v>
      </c>
      <c r="E13" s="92"/>
      <c r="F13" s="92"/>
      <c r="G13" s="92"/>
      <c r="H13" s="34"/>
      <c r="I13" s="33"/>
    </row>
    <row r="14" spans="1:10" ht="18" x14ac:dyDescent="0.25">
      <c r="A14" s="17"/>
      <c r="B14" s="83" t="s">
        <v>16</v>
      </c>
      <c r="C14" s="83" t="s">
        <v>43</v>
      </c>
      <c r="D14" s="91"/>
      <c r="E14" s="91"/>
      <c r="F14" s="91"/>
      <c r="G14" s="93"/>
      <c r="H14" s="35"/>
      <c r="I14" s="17"/>
    </row>
    <row r="15" spans="1:10" ht="15.75" x14ac:dyDescent="0.25">
      <c r="A15" s="17"/>
      <c r="B15" s="91"/>
      <c r="C15" s="91" t="s">
        <v>31</v>
      </c>
      <c r="D15" s="91" t="s">
        <v>53</v>
      </c>
      <c r="E15" s="91"/>
      <c r="F15" s="91"/>
      <c r="G15" s="93"/>
      <c r="H15" s="35"/>
      <c r="I15" s="17"/>
    </row>
    <row r="16" spans="1:10" ht="15.75" x14ac:dyDescent="0.25">
      <c r="A16" s="17"/>
      <c r="B16" s="91"/>
      <c r="C16" s="91" t="s">
        <v>31</v>
      </c>
      <c r="D16" s="91" t="s">
        <v>54</v>
      </c>
      <c r="E16" s="91"/>
      <c r="F16" s="91"/>
      <c r="G16" s="93"/>
      <c r="H16" s="35"/>
      <c r="I16" s="17"/>
    </row>
    <row r="17" spans="1:11" ht="15.75" x14ac:dyDescent="0.25">
      <c r="A17" s="17"/>
      <c r="B17" s="91"/>
      <c r="C17" s="91" t="s">
        <v>31</v>
      </c>
      <c r="D17" s="91" t="s">
        <v>55</v>
      </c>
      <c r="E17" s="91"/>
      <c r="F17" s="91"/>
      <c r="G17" s="93"/>
      <c r="H17" s="35"/>
      <c r="I17" s="17"/>
    </row>
    <row r="18" spans="1:11" ht="15.75" x14ac:dyDescent="0.25">
      <c r="A18" s="102"/>
      <c r="B18" s="103"/>
      <c r="C18" s="104"/>
      <c r="D18" s="104"/>
      <c r="E18" s="105"/>
      <c r="F18" s="105"/>
      <c r="G18" s="105"/>
      <c r="H18" s="105"/>
      <c r="I18" s="102"/>
    </row>
    <row r="19" spans="1:11" ht="21" customHeight="1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J19" s="19"/>
      <c r="K19" s="19"/>
    </row>
    <row r="20" spans="1:11" ht="22.5" customHeight="1" x14ac:dyDescent="0.2">
      <c r="A20" s="102"/>
      <c r="B20" s="102"/>
      <c r="C20" s="102"/>
      <c r="D20" s="102"/>
      <c r="E20" s="102"/>
      <c r="F20" s="102"/>
      <c r="G20" s="106"/>
      <c r="H20" s="107" t="s">
        <v>17</v>
      </c>
      <c r="I20" s="102"/>
      <c r="J20" s="19"/>
      <c r="K20" s="19"/>
    </row>
    <row r="21" spans="1:11" ht="30.75" customHeight="1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9"/>
      <c r="K21" s="19"/>
    </row>
    <row r="22" spans="1:11" hidden="1" x14ac:dyDescent="0.2">
      <c r="A22" s="108"/>
      <c r="B22" s="108"/>
      <c r="C22" s="108"/>
      <c r="D22" s="108"/>
      <c r="E22" s="108"/>
      <c r="F22" s="108"/>
      <c r="G22" s="108"/>
      <c r="H22" s="108"/>
      <c r="I22" s="109"/>
      <c r="J22" s="19"/>
      <c r="K22" s="19"/>
    </row>
    <row r="23" spans="1:11" hidden="1" x14ac:dyDescent="0.2">
      <c r="A23" s="108"/>
      <c r="B23" s="108"/>
      <c r="C23" s="108"/>
      <c r="D23" s="108"/>
      <c r="E23" s="108"/>
      <c r="F23" s="108"/>
      <c r="G23" s="108"/>
      <c r="H23" s="108"/>
      <c r="I23" s="109"/>
      <c r="J23" s="19"/>
      <c r="K23" s="19"/>
    </row>
    <row r="24" spans="1:11" hidden="1" x14ac:dyDescent="0.2">
      <c r="A24" s="108"/>
      <c r="B24" s="108"/>
      <c r="C24" s="108"/>
      <c r="D24" s="108"/>
      <c r="E24" s="108"/>
      <c r="F24" s="108"/>
      <c r="G24" s="108"/>
      <c r="H24" s="108"/>
      <c r="I24" s="109"/>
      <c r="J24" s="19"/>
      <c r="K24" s="19"/>
    </row>
    <row r="25" spans="1:11" hidden="1" x14ac:dyDescent="0.2">
      <c r="A25" s="108"/>
      <c r="B25" s="108"/>
      <c r="C25" s="108"/>
      <c r="D25" s="108"/>
      <c r="E25" s="108"/>
      <c r="F25" s="108"/>
      <c r="G25" s="108"/>
      <c r="H25" s="108"/>
      <c r="I25" s="108"/>
    </row>
    <row r="26" spans="1:11" hidden="1" x14ac:dyDescent="0.2">
      <c r="A26" s="108"/>
      <c r="B26" s="108"/>
      <c r="C26" s="108"/>
      <c r="D26" s="108"/>
      <c r="E26" s="108"/>
      <c r="F26" s="108"/>
      <c r="G26" s="108"/>
      <c r="H26" s="108"/>
      <c r="I26" s="108"/>
    </row>
    <row r="27" spans="1:11" hidden="1" x14ac:dyDescent="0.2">
      <c r="A27" s="108"/>
      <c r="B27" s="108"/>
      <c r="C27" s="108"/>
      <c r="D27" s="108"/>
      <c r="E27" s="108"/>
      <c r="F27" s="108"/>
      <c r="G27" s="108"/>
      <c r="H27" s="108"/>
      <c r="I27" s="108"/>
    </row>
    <row r="28" spans="1:11" hidden="1" x14ac:dyDescent="0.2">
      <c r="A28" s="108"/>
      <c r="B28" s="108"/>
      <c r="C28" s="108"/>
      <c r="D28" s="108"/>
      <c r="E28" s="108"/>
      <c r="F28" s="108"/>
      <c r="G28" s="108"/>
      <c r="H28" s="108"/>
      <c r="I28" s="108"/>
    </row>
    <row r="29" spans="1:11" hidden="1" x14ac:dyDescent="0.2">
      <c r="A29" s="108"/>
      <c r="B29" s="108"/>
      <c r="C29" s="108"/>
      <c r="D29" s="108"/>
      <c r="E29" s="108"/>
      <c r="F29" s="108"/>
      <c r="G29" s="108"/>
      <c r="H29" s="108"/>
      <c r="I29" s="108"/>
    </row>
    <row r="30" spans="1:11" hidden="1" x14ac:dyDescent="0.2">
      <c r="A30" s="108"/>
      <c r="B30" s="108"/>
      <c r="C30" s="108"/>
      <c r="D30" s="108"/>
      <c r="E30" s="108"/>
      <c r="F30" s="108"/>
      <c r="G30" s="108"/>
      <c r="H30" s="108"/>
      <c r="I30" s="108"/>
    </row>
    <row r="31" spans="1:11" hidden="1" x14ac:dyDescent="0.2">
      <c r="A31" s="108"/>
      <c r="B31" s="108"/>
      <c r="C31" s="108"/>
      <c r="D31" s="108"/>
      <c r="E31" s="108"/>
      <c r="F31" s="108"/>
      <c r="G31" s="108"/>
      <c r="H31" s="108"/>
      <c r="I31" s="108"/>
    </row>
    <row r="32" spans="1:11" hidden="1" x14ac:dyDescent="0.2">
      <c r="A32" s="108"/>
      <c r="B32" s="108"/>
      <c r="C32" s="108"/>
      <c r="D32" s="108"/>
      <c r="E32" s="108"/>
      <c r="F32" s="108"/>
      <c r="G32" s="108"/>
      <c r="H32" s="108"/>
      <c r="I32" s="108"/>
    </row>
    <row r="33" spans="1:9" hidden="1" x14ac:dyDescent="0.2">
      <c r="A33" s="108"/>
      <c r="B33" s="108"/>
      <c r="C33" s="108"/>
      <c r="D33" s="108"/>
      <c r="E33" s="108"/>
      <c r="F33" s="108"/>
      <c r="G33" s="108"/>
      <c r="H33" s="108"/>
      <c r="I33" s="108"/>
    </row>
    <row r="34" spans="1:9" hidden="1" x14ac:dyDescent="0.2">
      <c r="A34" s="108"/>
      <c r="B34" s="108"/>
      <c r="C34" s="108" t="e">
        <f>LOWER(#REF!)</f>
        <v>#REF!</v>
      </c>
      <c r="D34" s="108"/>
      <c r="E34" s="108"/>
      <c r="F34" s="108"/>
      <c r="G34" s="108"/>
      <c r="H34" s="108"/>
      <c r="I34" s="108"/>
    </row>
    <row r="35" spans="1:9" hidden="1" x14ac:dyDescent="0.2">
      <c r="A35" s="108"/>
      <c r="B35" s="108"/>
      <c r="C35" s="108" t="str">
        <f>LOWER(C19)</f>
        <v/>
      </c>
      <c r="D35" s="108"/>
      <c r="E35" s="108"/>
      <c r="F35" s="108"/>
      <c r="G35" s="108"/>
      <c r="H35" s="108"/>
      <c r="I35" s="108"/>
    </row>
    <row r="36" spans="1:9" hidden="1" x14ac:dyDescent="0.2">
      <c r="A36" s="108"/>
      <c r="B36" s="108"/>
      <c r="C36" s="108"/>
      <c r="D36" s="108"/>
      <c r="E36" s="108"/>
      <c r="F36" s="108"/>
      <c r="G36" s="108"/>
      <c r="H36" s="108"/>
      <c r="I36" s="108"/>
    </row>
    <row r="37" spans="1:9" hidden="1" x14ac:dyDescent="0.2">
      <c r="A37" s="108"/>
      <c r="B37" s="108"/>
      <c r="C37" s="108"/>
      <c r="D37" s="108"/>
      <c r="E37" s="108"/>
      <c r="F37" s="108"/>
      <c r="G37" s="108"/>
      <c r="H37" s="108"/>
      <c r="I37" s="108"/>
    </row>
    <row r="38" spans="1:9" hidden="1" x14ac:dyDescent="0.2">
      <c r="A38" s="108"/>
      <c r="B38" s="108"/>
      <c r="C38" s="108"/>
      <c r="D38" s="108"/>
      <c r="E38" s="108"/>
      <c r="F38" s="108"/>
      <c r="G38" s="108"/>
      <c r="H38" s="108"/>
      <c r="I38" s="108"/>
    </row>
    <row r="39" spans="1:9" hidden="1" x14ac:dyDescent="0.2">
      <c r="A39" s="108"/>
      <c r="B39" s="108"/>
      <c r="C39" s="108"/>
      <c r="D39" s="108"/>
      <c r="E39" s="108"/>
      <c r="F39" s="108"/>
      <c r="G39" s="108"/>
      <c r="H39" s="108"/>
      <c r="I39" s="108"/>
    </row>
    <row r="40" spans="1:9" hidden="1" x14ac:dyDescent="0.2">
      <c r="A40" s="108"/>
      <c r="B40" s="108"/>
      <c r="C40" s="108"/>
      <c r="D40" s="108"/>
      <c r="E40" s="108"/>
      <c r="F40" s="108"/>
      <c r="G40" s="108"/>
      <c r="H40" s="108"/>
      <c r="I40" s="108"/>
    </row>
    <row r="41" spans="1:9" hidden="1" x14ac:dyDescent="0.2">
      <c r="A41" s="108"/>
      <c r="B41" s="108"/>
      <c r="C41" s="108"/>
      <c r="D41" s="108"/>
      <c r="E41" s="108"/>
      <c r="F41" s="108"/>
      <c r="G41" s="108"/>
      <c r="H41" s="108"/>
      <c r="I41" s="108"/>
    </row>
    <row r="42" spans="1:9" hidden="1" x14ac:dyDescent="0.2">
      <c r="A42" s="108"/>
      <c r="B42" s="108"/>
      <c r="C42" s="108"/>
      <c r="D42" s="108"/>
      <c r="E42" s="108"/>
      <c r="F42" s="108"/>
      <c r="G42" s="108"/>
      <c r="H42" s="108"/>
      <c r="I42" s="108"/>
    </row>
    <row r="43" spans="1:9" hidden="1" x14ac:dyDescent="0.2">
      <c r="A43" s="108"/>
      <c r="B43" s="108"/>
      <c r="C43" s="108"/>
      <c r="D43" s="108"/>
      <c r="E43" s="108"/>
      <c r="F43" s="108"/>
      <c r="G43" s="108"/>
      <c r="H43" s="108"/>
      <c r="I43" s="108"/>
    </row>
    <row r="44" spans="1:9" hidden="1" x14ac:dyDescent="0.2">
      <c r="A44" s="108"/>
      <c r="B44" s="108"/>
      <c r="C44" s="108"/>
      <c r="D44" s="108"/>
      <c r="E44" s="108"/>
      <c r="F44" s="108"/>
      <c r="G44" s="108"/>
      <c r="H44" s="108"/>
      <c r="I44" s="108"/>
    </row>
    <row r="45" spans="1:9" hidden="1" x14ac:dyDescent="0.2">
      <c r="A45" s="108"/>
      <c r="B45" s="108"/>
      <c r="C45" s="108"/>
      <c r="D45" s="108"/>
      <c r="E45" s="108"/>
      <c r="F45" s="108"/>
      <c r="G45" s="108"/>
      <c r="H45" s="108"/>
      <c r="I45" s="108"/>
    </row>
    <row r="46" spans="1:9" hidden="1" x14ac:dyDescent="0.2">
      <c r="A46" s="108"/>
      <c r="B46" s="108"/>
      <c r="C46" s="108"/>
      <c r="D46" s="108"/>
      <c r="E46" s="108"/>
      <c r="F46" s="108"/>
      <c r="G46" s="108"/>
      <c r="H46" s="108"/>
      <c r="I46" s="108"/>
    </row>
    <row r="47" spans="1:9" hidden="1" x14ac:dyDescent="0.2">
      <c r="A47" s="108"/>
      <c r="B47" s="108"/>
      <c r="C47" s="108"/>
      <c r="D47" s="108"/>
      <c r="E47" s="108"/>
      <c r="F47" s="108"/>
      <c r="G47" s="108"/>
      <c r="H47" s="108"/>
      <c r="I47" s="108"/>
    </row>
    <row r="48" spans="1:9" hidden="1" x14ac:dyDescent="0.2">
      <c r="A48" s="108"/>
      <c r="B48" s="108"/>
      <c r="C48" s="108"/>
      <c r="D48" s="108"/>
      <c r="E48" s="108"/>
      <c r="F48" s="108"/>
      <c r="G48" s="108"/>
      <c r="H48" s="108"/>
      <c r="I48" s="108"/>
    </row>
    <row r="49" spans="1:9" hidden="1" x14ac:dyDescent="0.2">
      <c r="A49" s="108"/>
      <c r="B49" s="108"/>
      <c r="C49" s="108"/>
      <c r="D49" s="108"/>
      <c r="E49" s="108"/>
      <c r="F49" s="108"/>
      <c r="G49" s="108"/>
      <c r="H49" s="108"/>
      <c r="I49" s="108"/>
    </row>
    <row r="50" spans="1:9" hidden="1" x14ac:dyDescent="0.2">
      <c r="A50" s="108"/>
      <c r="B50" s="108"/>
      <c r="C50" s="108"/>
      <c r="D50" s="108"/>
      <c r="E50" s="108"/>
      <c r="F50" s="108"/>
      <c r="G50" s="108"/>
      <c r="H50" s="108"/>
      <c r="I50" s="108"/>
    </row>
    <row r="51" spans="1:9" hidden="1" x14ac:dyDescent="0.2">
      <c r="A51" s="108"/>
      <c r="B51" s="108"/>
      <c r="C51" s="108"/>
      <c r="D51" s="108"/>
      <c r="E51" s="108"/>
      <c r="F51" s="108"/>
      <c r="G51" s="108"/>
      <c r="H51" s="108"/>
      <c r="I51" s="108"/>
    </row>
    <row r="52" spans="1:9" x14ac:dyDescent="0.2">
      <c r="A52" s="108"/>
      <c r="B52" s="108"/>
      <c r="C52" s="108"/>
      <c r="D52" s="108"/>
      <c r="E52" s="108"/>
      <c r="F52" s="108"/>
      <c r="G52" s="108"/>
      <c r="H52" s="108"/>
      <c r="I52" s="108"/>
    </row>
    <row r="53" spans="1:9" x14ac:dyDescent="0.2">
      <c r="A53" s="108"/>
      <c r="B53" s="108"/>
      <c r="C53" s="108"/>
      <c r="D53" s="108"/>
      <c r="E53" s="108"/>
      <c r="F53" s="108"/>
      <c r="G53" s="108"/>
      <c r="H53" s="108"/>
      <c r="I53" s="108"/>
    </row>
    <row r="54" spans="1:9" x14ac:dyDescent="0.2">
      <c r="A54" s="108"/>
      <c r="B54" s="108"/>
      <c r="C54" s="108"/>
      <c r="D54" s="108"/>
      <c r="E54" s="108"/>
      <c r="F54" s="108"/>
      <c r="G54" s="108"/>
      <c r="H54" s="108"/>
      <c r="I54" s="108"/>
    </row>
    <row r="55" spans="1:9" x14ac:dyDescent="0.2"/>
    <row r="56" spans="1:9" x14ac:dyDescent="0.2"/>
  </sheetData>
  <phoneticPr fontId="0" type="noConversion"/>
  <hyperlinks>
    <hyperlink ref="H20" r:id="rId1"/>
    <hyperlink ref="C8" location="'4.1. Total_Móvil'!A1" display="4.1. Trafico total cursado por redes de telefonía móvil"/>
    <hyperlink ref="D12" location="'4.6. M M'!A1" display="4.6. Trafico cursado por redes de telefonía móvil, móvil - móvil"/>
    <hyperlink ref="D11" location="'4.5. M L'!A1" display="4.5. Trafico cursado por redes de telefonía móvil, móvil - local"/>
    <hyperlink ref="D10" location="'4.4. M LDI'!A1" display="4.4. Trafico cursado por redes de telefonía móvil, móvil - LDI"/>
    <hyperlink ref="D13" location="'4.7. SMS'!A1" display="4.7. Trafico cursado por redes de telefonía móvil, servicios de mensajería"/>
    <hyperlink ref="C9" location="'2. M SSCC'!A1" display="Tipos de Tráfico cursado por redes de telefonía móvil"/>
    <hyperlink ref="C14" location="'12. M-L_M-M_Seg'!A1" display="Tráfico móvil-local y móvil-móvil según otras segmentaciones."/>
    <hyperlink ref="D15" location="'4.12. M-L_M-M_Seg'!A1" display="4.12. Trafico móvil-local y móvil-móvil por Segmento Comercial."/>
    <hyperlink ref="D16" location="'4.13. M-L_M-M_Plan'!A1" display="4.13. Trafico móvil-local y móvil-móvil por Tipo de Plan."/>
    <hyperlink ref="D17" location="'4.14. M-M_Intra'!A1" display="4.14. Trafico móvil-móvil Intra-red e Inter-redes."/>
  </hyperlinks>
  <printOptions horizontalCentered="1"/>
  <pageMargins left="0.78740157480314965" right="0.78740157480314965" top="0.98425196850393704" bottom="0.98425196850393704" header="0" footer="0"/>
  <pageSetup paperSize="9" scale="98" orientation="landscape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49"/>
  <sheetViews>
    <sheetView showGridLines="0" topLeftCell="A70" zoomScale="130" zoomScaleNormal="130" workbookViewId="0">
      <selection activeCell="J63" sqref="J63"/>
    </sheetView>
  </sheetViews>
  <sheetFormatPr baseColWidth="10" defaultColWidth="0" defaultRowHeight="12.75" zeroHeight="1" x14ac:dyDescent="0.2"/>
  <cols>
    <col min="1" max="1" width="20.85546875" customWidth="1"/>
    <col min="2" max="2" width="15" customWidth="1"/>
    <col min="3" max="3" width="10.85546875" customWidth="1"/>
    <col min="4" max="6" width="13.28515625" customWidth="1"/>
    <col min="7" max="7" width="13.140625" customWidth="1"/>
    <col min="8" max="9" width="14.5703125" customWidth="1"/>
    <col min="10" max="10" width="11.42578125" customWidth="1"/>
    <col min="11" max="11" width="16.140625" customWidth="1"/>
    <col min="12" max="12" width="3.85546875" customWidth="1"/>
    <col min="13" max="255" width="11.42578125" hidden="1" customWidth="1"/>
  </cols>
  <sheetData>
    <row r="1" spans="1:38" ht="36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2"/>
      <c r="AD1" s="36"/>
      <c r="AE1" s="36"/>
      <c r="AF1" s="36"/>
      <c r="AG1" s="36"/>
      <c r="AH1" s="36"/>
      <c r="AI1" s="36"/>
      <c r="AJ1" s="36"/>
      <c r="AK1" s="36"/>
      <c r="AL1" s="36"/>
    </row>
    <row r="2" spans="1:38" ht="15" x14ac:dyDescent="0.25">
      <c r="A2" s="1"/>
      <c r="B2" s="84" t="s">
        <v>32</v>
      </c>
      <c r="C2" s="1"/>
      <c r="D2" s="38"/>
      <c r="E2" s="1"/>
      <c r="F2" s="1"/>
      <c r="G2" s="1"/>
      <c r="H2" s="1"/>
      <c r="I2" s="1"/>
      <c r="J2" s="1"/>
      <c r="K2" s="2"/>
      <c r="AD2" s="36"/>
      <c r="AE2" s="36"/>
      <c r="AF2" s="36"/>
      <c r="AG2" s="36"/>
      <c r="AH2" s="36"/>
      <c r="AI2" s="36"/>
      <c r="AJ2" s="36"/>
      <c r="AK2" s="36"/>
      <c r="AL2" s="36"/>
    </row>
    <row r="3" spans="1:38" ht="15" x14ac:dyDescent="0.25">
      <c r="A3" s="1"/>
      <c r="B3" s="84" t="s">
        <v>45</v>
      </c>
      <c r="C3" s="1"/>
      <c r="D3" s="38"/>
      <c r="E3" s="1"/>
      <c r="F3" s="1"/>
      <c r="G3" s="1"/>
      <c r="H3" s="1"/>
      <c r="I3" s="1"/>
      <c r="J3" s="1"/>
      <c r="K3" s="2"/>
      <c r="AD3" s="36"/>
      <c r="AE3" s="36"/>
      <c r="AF3" s="36"/>
      <c r="AG3" s="36"/>
      <c r="AH3" s="36"/>
      <c r="AI3" s="36"/>
      <c r="AJ3" s="36"/>
      <c r="AK3" s="36"/>
      <c r="AL3" s="36"/>
    </row>
    <row r="4" spans="1:38" ht="43.5" customHeight="1" thickBot="1" x14ac:dyDescent="0.25">
      <c r="A4" s="17"/>
      <c r="B4" s="45" t="s">
        <v>18</v>
      </c>
      <c r="C4" s="17"/>
      <c r="D4" s="17"/>
      <c r="E4" s="17"/>
      <c r="F4" s="17"/>
      <c r="G4" s="17"/>
      <c r="H4" s="17"/>
      <c r="I4" s="17"/>
      <c r="J4" s="17"/>
      <c r="K4" s="2"/>
      <c r="AD4" s="36"/>
      <c r="AE4" s="36"/>
      <c r="AF4" s="36"/>
      <c r="AG4" s="36"/>
      <c r="AH4" s="36"/>
      <c r="AI4" s="36"/>
      <c r="AJ4" s="36"/>
      <c r="AK4" s="36"/>
      <c r="AL4" s="36"/>
    </row>
    <row r="5" spans="1:38" ht="22.5" customHeight="1" thickBot="1" x14ac:dyDescent="0.25">
      <c r="A5" s="17"/>
      <c r="B5" s="54"/>
      <c r="C5" s="55"/>
      <c r="D5" s="293" t="s">
        <v>35</v>
      </c>
      <c r="E5" s="294"/>
      <c r="F5" s="295"/>
      <c r="G5" s="296" t="s">
        <v>36</v>
      </c>
      <c r="H5" s="294"/>
      <c r="I5" s="295"/>
      <c r="J5" s="17"/>
      <c r="K5" s="2"/>
      <c r="AD5" s="36"/>
      <c r="AE5" s="36"/>
      <c r="AF5" s="36"/>
      <c r="AG5" s="36"/>
      <c r="AH5" s="36"/>
      <c r="AI5" s="36"/>
      <c r="AJ5" s="36"/>
      <c r="AK5" s="36"/>
      <c r="AL5" s="36"/>
    </row>
    <row r="6" spans="1:38" ht="42" customHeight="1" thickBot="1" x14ac:dyDescent="0.25">
      <c r="A6" s="17"/>
      <c r="B6" s="50" t="s">
        <v>0</v>
      </c>
      <c r="C6" s="50" t="s">
        <v>1</v>
      </c>
      <c r="D6" s="53" t="s">
        <v>33</v>
      </c>
      <c r="E6" s="53" t="s">
        <v>34</v>
      </c>
      <c r="F6" s="49" t="s">
        <v>44</v>
      </c>
      <c r="G6" s="49" t="s">
        <v>33</v>
      </c>
      <c r="H6" s="53" t="s">
        <v>34</v>
      </c>
      <c r="I6" s="49" t="s">
        <v>44</v>
      </c>
      <c r="J6" s="18"/>
      <c r="K6" s="2"/>
      <c r="AD6" s="36"/>
      <c r="AE6" s="36"/>
      <c r="AF6" s="36"/>
      <c r="AG6" s="36"/>
      <c r="AH6" s="36"/>
      <c r="AI6" s="36"/>
      <c r="AJ6" s="36"/>
      <c r="AK6" s="36"/>
      <c r="AL6" s="36"/>
    </row>
    <row r="7" spans="1:38" x14ac:dyDescent="0.2">
      <c r="A7" s="44"/>
      <c r="B7" s="65" t="s">
        <v>28</v>
      </c>
      <c r="C7" s="63"/>
      <c r="D7" s="233">
        <v>801407.76766666595</v>
      </c>
      <c r="E7" s="234">
        <v>499300.16034999979</v>
      </c>
      <c r="F7" s="235">
        <v>594356.00933333288</v>
      </c>
      <c r="G7" s="234">
        <v>3344527.9644833333</v>
      </c>
      <c r="H7" s="234">
        <v>2309674.4659500001</v>
      </c>
      <c r="I7" s="235">
        <v>3257014.7720666667</v>
      </c>
      <c r="J7" s="15"/>
      <c r="K7" s="2"/>
      <c r="AD7" s="36"/>
      <c r="AE7" s="36"/>
      <c r="AF7" s="36"/>
      <c r="AG7" s="36"/>
      <c r="AH7" s="36"/>
      <c r="AI7" s="36"/>
      <c r="AJ7" s="36"/>
      <c r="AK7" s="36"/>
      <c r="AL7" s="36"/>
    </row>
    <row r="8" spans="1:38" x14ac:dyDescent="0.2">
      <c r="A8" s="43"/>
      <c r="B8" s="110" t="s">
        <v>29</v>
      </c>
      <c r="C8" s="59"/>
      <c r="D8" s="220">
        <v>906204.0825499997</v>
      </c>
      <c r="E8" s="219">
        <v>703065.73916666582</v>
      </c>
      <c r="F8" s="221">
        <v>877673.93021666643</v>
      </c>
      <c r="G8" s="219">
        <v>3923218.1968333335</v>
      </c>
      <c r="H8" s="219">
        <v>3303864.4654333335</v>
      </c>
      <c r="I8" s="221">
        <v>5079116.8761999998</v>
      </c>
      <c r="J8" s="15"/>
      <c r="K8" s="2"/>
      <c r="AD8" s="36"/>
      <c r="AE8" s="36"/>
      <c r="AF8" s="36"/>
      <c r="AG8" s="36"/>
      <c r="AH8" s="36"/>
      <c r="AI8" s="36"/>
      <c r="AJ8" s="36"/>
      <c r="AK8" s="36"/>
      <c r="AL8" s="36"/>
    </row>
    <row r="9" spans="1:38" ht="13.5" thickBot="1" x14ac:dyDescent="0.25">
      <c r="A9" s="43"/>
      <c r="B9" s="61" t="s">
        <v>47</v>
      </c>
      <c r="C9" s="62"/>
      <c r="D9" s="99">
        <v>885254.74928333343</v>
      </c>
      <c r="E9" s="100">
        <v>728213.28948333301</v>
      </c>
      <c r="F9" s="101">
        <v>1021876.3940166666</v>
      </c>
      <c r="G9" s="100">
        <v>4080063.0284166667</v>
      </c>
      <c r="H9" s="100">
        <v>3671434.4490666664</v>
      </c>
      <c r="I9" s="101">
        <v>6873817.0533333328</v>
      </c>
      <c r="J9" s="15"/>
      <c r="K9" s="2"/>
      <c r="AD9" s="36"/>
      <c r="AE9" s="36"/>
      <c r="AF9" s="36"/>
      <c r="AG9" s="36"/>
      <c r="AH9" s="36"/>
      <c r="AI9" s="36"/>
      <c r="AJ9" s="36"/>
      <c r="AK9" s="36"/>
      <c r="AL9" s="36"/>
    </row>
    <row r="10" spans="1:38" x14ac:dyDescent="0.2">
      <c r="A10" s="43"/>
      <c r="B10" s="60">
        <v>2010</v>
      </c>
      <c r="C10" s="60" t="s">
        <v>2</v>
      </c>
      <c r="D10" s="82">
        <v>72578.210116666698</v>
      </c>
      <c r="E10" s="12">
        <v>58080.862699999983</v>
      </c>
      <c r="F10" s="70">
        <v>99007.238350000087</v>
      </c>
      <c r="G10" s="12">
        <v>363907.67843333335</v>
      </c>
      <c r="H10" s="12">
        <v>328661.37895000016</v>
      </c>
      <c r="I10" s="70">
        <v>712920.40933333349</v>
      </c>
      <c r="J10" s="15"/>
      <c r="K10" s="2"/>
      <c r="AD10" s="36"/>
      <c r="AE10" s="36"/>
      <c r="AF10" s="36"/>
      <c r="AG10" s="36"/>
      <c r="AH10" s="36"/>
      <c r="AI10" s="36"/>
      <c r="AJ10" s="36"/>
      <c r="AK10" s="36"/>
      <c r="AL10" s="36"/>
    </row>
    <row r="11" spans="1:38" x14ac:dyDescent="0.2">
      <c r="A11" s="43"/>
      <c r="B11" s="60"/>
      <c r="C11" s="60" t="s">
        <v>19</v>
      </c>
      <c r="D11" s="82">
        <v>68105.158033333471</v>
      </c>
      <c r="E11" s="12">
        <v>54990.544999999904</v>
      </c>
      <c r="F11" s="70">
        <v>91353.76138333336</v>
      </c>
      <c r="G11" s="12">
        <v>336609.72306666675</v>
      </c>
      <c r="H11" s="12">
        <v>307498.00528333319</v>
      </c>
      <c r="I11" s="70">
        <v>653724.11430000013</v>
      </c>
      <c r="J11" s="15"/>
      <c r="K11" s="2"/>
      <c r="AD11" s="36"/>
      <c r="AE11" s="36"/>
      <c r="AF11" s="36"/>
      <c r="AG11" s="36"/>
      <c r="AH11" s="36"/>
      <c r="AI11" s="36"/>
      <c r="AJ11" s="36"/>
      <c r="AK11" s="36"/>
      <c r="AL11" s="36"/>
    </row>
    <row r="12" spans="1:38" x14ac:dyDescent="0.2">
      <c r="A12" s="43"/>
      <c r="B12" s="60"/>
      <c r="C12" s="60" t="s">
        <v>4</v>
      </c>
      <c r="D12" s="82">
        <v>82406.539849999885</v>
      </c>
      <c r="E12" s="12">
        <v>66859.809866666619</v>
      </c>
      <c r="F12" s="70">
        <v>110463.74861666668</v>
      </c>
      <c r="G12" s="12">
        <v>403318.86018333322</v>
      </c>
      <c r="H12" s="12">
        <v>367760.08571666654</v>
      </c>
      <c r="I12" s="70">
        <v>768623.25879999995</v>
      </c>
      <c r="J12" s="15"/>
      <c r="K12" s="2"/>
      <c r="AD12" s="36"/>
      <c r="AE12" s="36"/>
      <c r="AF12" s="36"/>
      <c r="AG12" s="36"/>
      <c r="AH12" s="36"/>
      <c r="AI12" s="36"/>
      <c r="AJ12" s="36"/>
      <c r="AK12" s="36"/>
      <c r="AL12" s="36"/>
    </row>
    <row r="13" spans="1:38" x14ac:dyDescent="0.2">
      <c r="A13" s="43"/>
      <c r="B13" s="60"/>
      <c r="C13" s="60" t="s">
        <v>5</v>
      </c>
      <c r="D13" s="82">
        <v>73022.950466666778</v>
      </c>
      <c r="E13" s="12">
        <v>58768.032416666683</v>
      </c>
      <c r="F13" s="70">
        <v>90195.638383333426</v>
      </c>
      <c r="G13" s="12">
        <v>371475.36855000001</v>
      </c>
      <c r="H13" s="12">
        <v>339386.24526666652</v>
      </c>
      <c r="I13" s="70">
        <v>742601.02825000032</v>
      </c>
      <c r="J13" s="15"/>
      <c r="K13" s="2"/>
      <c r="AD13" s="36"/>
      <c r="AE13" s="36"/>
      <c r="AF13" s="36"/>
      <c r="AG13" s="36"/>
      <c r="AH13" s="36"/>
      <c r="AI13" s="36"/>
      <c r="AJ13" s="36"/>
      <c r="AK13" s="36"/>
      <c r="AL13" s="36"/>
    </row>
    <row r="14" spans="1:38" x14ac:dyDescent="0.2">
      <c r="A14" s="43"/>
      <c r="B14" s="60"/>
      <c r="C14" s="60" t="s">
        <v>6</v>
      </c>
      <c r="D14" s="82">
        <v>76382.214016666549</v>
      </c>
      <c r="E14" s="12">
        <v>60015.432100000078</v>
      </c>
      <c r="F14" s="70">
        <v>96881.040166666804</v>
      </c>
      <c r="G14" s="12">
        <v>346001.01961666654</v>
      </c>
      <c r="H14" s="12">
        <v>294136.83136666677</v>
      </c>
      <c r="I14" s="70">
        <v>851073.02908333344</v>
      </c>
      <c r="J14" s="15"/>
      <c r="K14" s="2"/>
      <c r="AD14" s="36"/>
      <c r="AE14" s="36"/>
      <c r="AF14" s="36"/>
      <c r="AG14" s="36"/>
      <c r="AH14" s="36"/>
      <c r="AI14" s="36"/>
      <c r="AJ14" s="36"/>
      <c r="AK14" s="36"/>
      <c r="AL14" s="36"/>
    </row>
    <row r="15" spans="1:38" x14ac:dyDescent="0.2">
      <c r="A15" s="43"/>
      <c r="B15" s="60"/>
      <c r="C15" s="60" t="s">
        <v>7</v>
      </c>
      <c r="D15" s="82">
        <v>73081.102550000054</v>
      </c>
      <c r="E15" s="12">
        <v>57408.844599999917</v>
      </c>
      <c r="F15" s="70">
        <v>88912.194283333331</v>
      </c>
      <c r="G15" s="12">
        <v>381937.13630000007</v>
      </c>
      <c r="H15" s="12">
        <v>333736.16656666662</v>
      </c>
      <c r="I15" s="70">
        <v>720764.38735000021</v>
      </c>
      <c r="J15" s="15"/>
      <c r="K15" s="2"/>
      <c r="AD15" s="36"/>
      <c r="AE15" s="36"/>
      <c r="AF15" s="36"/>
      <c r="AG15" s="36"/>
      <c r="AH15" s="36"/>
      <c r="AI15" s="36"/>
      <c r="AJ15" s="36"/>
      <c r="AK15" s="36"/>
      <c r="AL15" s="36"/>
    </row>
    <row r="16" spans="1:38" x14ac:dyDescent="0.2">
      <c r="A16" s="43"/>
      <c r="B16" s="60"/>
      <c r="C16" s="60" t="s">
        <v>8</v>
      </c>
      <c r="D16" s="82">
        <v>75257.685116666718</v>
      </c>
      <c r="E16" s="12">
        <v>59659.447816666659</v>
      </c>
      <c r="F16" s="70">
        <v>93101.805799999885</v>
      </c>
      <c r="G16" s="12">
        <v>399147.47578333342</v>
      </c>
      <c r="H16" s="12">
        <v>351760.92885000008</v>
      </c>
      <c r="I16" s="70">
        <v>752301.23409999989</v>
      </c>
      <c r="J16" s="15"/>
      <c r="K16" s="2"/>
      <c r="AD16" s="36"/>
      <c r="AE16" s="36"/>
      <c r="AF16" s="36"/>
      <c r="AG16" s="36"/>
      <c r="AH16" s="36"/>
      <c r="AI16" s="36"/>
      <c r="AJ16" s="36"/>
      <c r="AK16" s="36"/>
      <c r="AL16" s="36"/>
    </row>
    <row r="17" spans="1:38" x14ac:dyDescent="0.2">
      <c r="A17" s="43"/>
      <c r="B17" s="60"/>
      <c r="C17" s="60" t="s">
        <v>9</v>
      </c>
      <c r="D17" s="82">
        <v>76477.582500000164</v>
      </c>
      <c r="E17" s="12">
        <v>61047.337983333367</v>
      </c>
      <c r="F17" s="70">
        <v>91473.085766666773</v>
      </c>
      <c r="G17" s="12">
        <v>412753.63504999998</v>
      </c>
      <c r="H17" s="12">
        <v>365403.54555000004</v>
      </c>
      <c r="I17" s="70">
        <v>754600.42100000021</v>
      </c>
      <c r="J17" s="15"/>
      <c r="K17" s="2"/>
      <c r="AD17" s="36"/>
      <c r="AE17" s="36"/>
      <c r="AF17" s="36"/>
      <c r="AG17" s="36"/>
      <c r="AH17" s="36"/>
      <c r="AI17" s="36"/>
      <c r="AJ17" s="36"/>
      <c r="AK17" s="36"/>
      <c r="AL17" s="36"/>
    </row>
    <row r="18" spans="1:38" x14ac:dyDescent="0.2">
      <c r="A18" s="43"/>
      <c r="B18" s="60"/>
      <c r="C18" s="60" t="s">
        <v>10</v>
      </c>
      <c r="D18" s="82">
        <v>72025.455983333261</v>
      </c>
      <c r="E18" s="12">
        <v>57919.175683333277</v>
      </c>
      <c r="F18" s="70">
        <v>91373.108533333361</v>
      </c>
      <c r="G18" s="12">
        <v>396519.79746666667</v>
      </c>
      <c r="H18" s="12">
        <v>349378.83373333327</v>
      </c>
      <c r="I18" s="70">
        <v>764713.85008333321</v>
      </c>
      <c r="J18" s="15"/>
      <c r="K18" s="2"/>
      <c r="AD18" s="36"/>
      <c r="AE18" s="36"/>
      <c r="AF18" s="36"/>
      <c r="AG18" s="36"/>
      <c r="AH18" s="36"/>
      <c r="AI18" s="36"/>
      <c r="AJ18" s="36"/>
      <c r="AK18" s="36"/>
      <c r="AL18" s="36"/>
    </row>
    <row r="19" spans="1:38" x14ac:dyDescent="0.2">
      <c r="A19" s="43"/>
      <c r="B19" s="60"/>
      <c r="C19" s="60" t="s">
        <v>11</v>
      </c>
      <c r="D19" s="82">
        <v>77493.611583333317</v>
      </c>
      <c r="E19" s="12">
        <v>64840.787033333298</v>
      </c>
      <c r="F19" s="70">
        <v>93538.97984999996</v>
      </c>
      <c r="G19" s="12">
        <v>442965.66608333343</v>
      </c>
      <c r="H19" s="12">
        <v>399774.76611666667</v>
      </c>
      <c r="I19" s="70">
        <v>810461.83408333315</v>
      </c>
      <c r="J19" s="15"/>
      <c r="K19" s="2"/>
      <c r="AD19" s="36"/>
      <c r="AE19" s="36"/>
      <c r="AF19" s="36"/>
      <c r="AG19" s="36"/>
      <c r="AH19" s="36"/>
      <c r="AI19" s="36"/>
      <c r="AJ19" s="36"/>
      <c r="AK19" s="36"/>
      <c r="AL19" s="36"/>
    </row>
    <row r="20" spans="1:38" x14ac:dyDescent="0.2">
      <c r="A20" s="43"/>
      <c r="B20" s="60"/>
      <c r="C20" s="60" t="s">
        <v>12</v>
      </c>
      <c r="D20" s="82">
        <v>79312.834633333361</v>
      </c>
      <c r="E20" s="12">
        <v>65861.165700000012</v>
      </c>
      <c r="F20" s="70">
        <v>91278.914700000241</v>
      </c>
      <c r="G20" s="12">
        <v>448192.92691666691</v>
      </c>
      <c r="H20" s="12">
        <v>405992.22436666669</v>
      </c>
      <c r="I20" s="70">
        <v>786431.83636666648</v>
      </c>
      <c r="J20" s="15"/>
      <c r="K20" s="2"/>
      <c r="AD20" s="36"/>
      <c r="AE20" s="36"/>
      <c r="AF20" s="36"/>
      <c r="AG20" s="36"/>
      <c r="AH20" s="36"/>
      <c r="AI20" s="36"/>
      <c r="AJ20" s="36"/>
      <c r="AK20" s="36"/>
      <c r="AL20" s="36"/>
    </row>
    <row r="21" spans="1:38" x14ac:dyDescent="0.2">
      <c r="A21" s="43"/>
      <c r="B21" s="60"/>
      <c r="C21" s="60" t="s">
        <v>13</v>
      </c>
      <c r="D21" s="82">
        <v>78167.915283333263</v>
      </c>
      <c r="E21" s="12">
        <v>68108.120549999963</v>
      </c>
      <c r="F21" s="70">
        <v>100130.17195000012</v>
      </c>
      <c r="G21" s="12">
        <v>451088.8137833334</v>
      </c>
      <c r="H21" s="12">
        <v>417646.02121666668</v>
      </c>
      <c r="I21" s="70">
        <v>840113.81248333328</v>
      </c>
      <c r="J21" s="15"/>
      <c r="K21" s="2"/>
      <c r="AD21" s="36"/>
      <c r="AE21" s="36"/>
      <c r="AF21" s="36"/>
      <c r="AG21" s="36"/>
      <c r="AH21" s="36"/>
      <c r="AI21" s="36"/>
      <c r="AJ21" s="36"/>
      <c r="AK21" s="36"/>
      <c r="AL21" s="36"/>
    </row>
    <row r="22" spans="1:38" ht="13.5" thickBot="1" x14ac:dyDescent="0.25">
      <c r="A22" s="43"/>
      <c r="B22" s="61" t="s">
        <v>56</v>
      </c>
      <c r="C22" s="62"/>
      <c r="D22" s="99">
        <f t="shared" ref="D22:I22" si="0">SUM(D10:D21)</f>
        <v>904311.26013333362</v>
      </c>
      <c r="E22" s="100">
        <f t="shared" si="0"/>
        <v>733559.5614499998</v>
      </c>
      <c r="F22" s="101">
        <f t="shared" si="0"/>
        <v>1137709.6877833342</v>
      </c>
      <c r="G22" s="100">
        <f t="shared" si="0"/>
        <v>4753918.1012333343</v>
      </c>
      <c r="H22" s="100">
        <f t="shared" si="0"/>
        <v>4261135.0329833329</v>
      </c>
      <c r="I22" s="101">
        <f t="shared" si="0"/>
        <v>9158329.2152333334</v>
      </c>
      <c r="J22" s="15"/>
      <c r="K22" s="2"/>
      <c r="AD22" s="36"/>
      <c r="AE22" s="36"/>
      <c r="AF22" s="36"/>
      <c r="AG22" s="36"/>
      <c r="AH22" s="36"/>
      <c r="AI22" s="36"/>
      <c r="AJ22" s="36"/>
      <c r="AK22" s="36"/>
      <c r="AL22" s="36"/>
    </row>
    <row r="23" spans="1:38" x14ac:dyDescent="0.2">
      <c r="A23" s="43"/>
      <c r="B23" s="60">
        <v>2011</v>
      </c>
      <c r="C23" s="60" t="s">
        <v>2</v>
      </c>
      <c r="D23" s="82">
        <v>78511.915549999918</v>
      </c>
      <c r="E23" s="12">
        <v>64851.360083333282</v>
      </c>
      <c r="F23" s="70">
        <v>103136.95100000004</v>
      </c>
      <c r="G23" s="12">
        <v>453969.17768333334</v>
      </c>
      <c r="H23" s="12">
        <v>400782.15496666636</v>
      </c>
      <c r="I23" s="70">
        <v>884238.66615000006</v>
      </c>
      <c r="J23" s="15"/>
      <c r="K23" s="2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x14ac:dyDescent="0.2">
      <c r="A24" s="43"/>
      <c r="B24" s="60"/>
      <c r="C24" s="60" t="s">
        <v>3</v>
      </c>
      <c r="D24" s="82">
        <v>69484.174166666708</v>
      </c>
      <c r="E24" s="12">
        <v>56168.306083333358</v>
      </c>
      <c r="F24" s="70">
        <v>88819.081316666619</v>
      </c>
      <c r="G24" s="12">
        <v>406682.51893333328</v>
      </c>
      <c r="H24" s="12">
        <v>366454.06698333326</v>
      </c>
      <c r="I24" s="70">
        <v>804075.73106666654</v>
      </c>
      <c r="J24" s="15"/>
      <c r="K24" s="2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x14ac:dyDescent="0.2">
      <c r="A25" s="43"/>
      <c r="B25" s="60"/>
      <c r="C25" s="60" t="s">
        <v>4</v>
      </c>
      <c r="D25" s="82">
        <v>100845.62778333332</v>
      </c>
      <c r="E25" s="12">
        <v>66431.972300000023</v>
      </c>
      <c r="F25" s="70">
        <v>86424.2312833334</v>
      </c>
      <c r="G25" s="12">
        <v>554551.39846666669</v>
      </c>
      <c r="H25" s="12">
        <v>467814.66796666663</v>
      </c>
      <c r="I25" s="70">
        <v>747115.14275</v>
      </c>
      <c r="J25" s="15"/>
      <c r="K25" s="2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x14ac:dyDescent="0.2">
      <c r="A26" s="43"/>
      <c r="B26" s="60"/>
      <c r="C26" s="60" t="s">
        <v>5</v>
      </c>
      <c r="D26" s="82">
        <v>89280.53305000026</v>
      </c>
      <c r="E26" s="12">
        <v>60473.90656666673</v>
      </c>
      <c r="F26" s="70">
        <v>75537.405766666736</v>
      </c>
      <c r="G26" s="12">
        <v>563127.27096666698</v>
      </c>
      <c r="H26" s="12">
        <v>439610.08668333333</v>
      </c>
      <c r="I26" s="70">
        <v>729970.98283333331</v>
      </c>
      <c r="J26" s="15"/>
      <c r="K26" s="2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x14ac:dyDescent="0.2">
      <c r="A27" s="43"/>
      <c r="B27" s="60"/>
      <c r="C27" s="60" t="s">
        <v>6</v>
      </c>
      <c r="D27" s="82">
        <v>94574.503416666863</v>
      </c>
      <c r="E27" s="12">
        <v>63981.896849999976</v>
      </c>
      <c r="F27" s="70">
        <v>77662.747066666881</v>
      </c>
      <c r="G27" s="12">
        <v>596377.6031500001</v>
      </c>
      <c r="H27" s="12">
        <v>465921.35361666669</v>
      </c>
      <c r="I27" s="70">
        <v>754571.90633333323</v>
      </c>
      <c r="J27" s="15"/>
      <c r="K27" s="2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x14ac:dyDescent="0.2">
      <c r="A28" s="43"/>
      <c r="B28" s="60"/>
      <c r="C28" s="60" t="s">
        <v>7</v>
      </c>
      <c r="D28" s="82">
        <v>92784.370083333401</v>
      </c>
      <c r="E28" s="12">
        <v>62318.569083333343</v>
      </c>
      <c r="F28" s="70">
        <v>74827.169983333399</v>
      </c>
      <c r="G28" s="12">
        <v>598530.33875000011</v>
      </c>
      <c r="H28" s="12">
        <v>462262.3350333331</v>
      </c>
      <c r="I28" s="70">
        <v>736925.27631666663</v>
      </c>
      <c r="J28" s="15"/>
      <c r="K28" s="2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x14ac:dyDescent="0.2">
      <c r="A29" s="43"/>
      <c r="B29" s="60"/>
      <c r="C29" s="60" t="s">
        <v>8</v>
      </c>
      <c r="D29" s="82">
        <v>93483.91899999998</v>
      </c>
      <c r="E29" s="12">
        <v>62694.813899999943</v>
      </c>
      <c r="F29" s="70">
        <v>74349.727833333352</v>
      </c>
      <c r="G29" s="12">
        <v>630745.73446666682</v>
      </c>
      <c r="H29" s="12">
        <v>420644.01746666653</v>
      </c>
      <c r="I29" s="70">
        <v>761317.81873333349</v>
      </c>
      <c r="J29" s="15"/>
      <c r="K29" s="2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x14ac:dyDescent="0.2">
      <c r="A30" s="43"/>
      <c r="B30" s="60"/>
      <c r="C30" s="60" t="s">
        <v>9</v>
      </c>
      <c r="D30" s="82">
        <v>95827.393166666661</v>
      </c>
      <c r="E30" s="12">
        <v>64745.148250000013</v>
      </c>
      <c r="F30" s="70">
        <v>72002.05058333349</v>
      </c>
      <c r="G30" s="12">
        <v>657747.18661666708</v>
      </c>
      <c r="H30" s="12">
        <v>440529.55383333325</v>
      </c>
      <c r="I30" s="70">
        <v>793249.62601666688</v>
      </c>
      <c r="J30" s="15"/>
      <c r="K30" s="2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x14ac:dyDescent="0.2">
      <c r="A31" s="43"/>
      <c r="B31" s="60"/>
      <c r="C31" s="60" t="s">
        <v>10</v>
      </c>
      <c r="D31" s="82">
        <v>91841.208183333394</v>
      </c>
      <c r="E31" s="12">
        <v>60819.936116666577</v>
      </c>
      <c r="F31" s="70">
        <v>70211.174216666564</v>
      </c>
      <c r="G31" s="12">
        <v>610232.519516667</v>
      </c>
      <c r="H31" s="12">
        <v>459662.40188333334</v>
      </c>
      <c r="I31" s="70">
        <v>781292.54311666708</v>
      </c>
      <c r="J31" s="15"/>
      <c r="K31" s="2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x14ac:dyDescent="0.2">
      <c r="A32" s="43"/>
      <c r="B32" s="60"/>
      <c r="C32" s="60" t="s">
        <v>11</v>
      </c>
      <c r="D32" s="82">
        <v>97185.386499999891</v>
      </c>
      <c r="E32" s="12">
        <v>62509.281149999973</v>
      </c>
      <c r="F32" s="70">
        <v>75306.749033333268</v>
      </c>
      <c r="G32" s="12">
        <v>645014.96299999999</v>
      </c>
      <c r="H32" s="12">
        <v>464273.83878333325</v>
      </c>
      <c r="I32" s="70">
        <v>807162.55128333345</v>
      </c>
      <c r="J32" s="15"/>
      <c r="K32" s="2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1:38" x14ac:dyDescent="0.2">
      <c r="A33" s="43"/>
      <c r="B33" s="60"/>
      <c r="C33" s="60" t="s">
        <v>12</v>
      </c>
      <c r="D33" s="82">
        <v>91105.58154999993</v>
      </c>
      <c r="E33" s="12">
        <v>60440.263049999994</v>
      </c>
      <c r="F33" s="70">
        <v>87575.617749999918</v>
      </c>
      <c r="G33" s="12">
        <v>596578.47373333341</v>
      </c>
      <c r="H33" s="12">
        <v>443898.18040000007</v>
      </c>
      <c r="I33" s="70">
        <v>898246.30686666723</v>
      </c>
      <c r="J33" s="15"/>
      <c r="K33" s="2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1:38" x14ac:dyDescent="0.2">
      <c r="A34" s="43"/>
      <c r="B34" s="60"/>
      <c r="C34" s="60" t="s">
        <v>13</v>
      </c>
      <c r="D34" s="82">
        <v>105367.16113333321</v>
      </c>
      <c r="E34" s="12">
        <v>66651.403833333272</v>
      </c>
      <c r="F34" s="70">
        <v>82870.929666666678</v>
      </c>
      <c r="G34" s="12">
        <v>696059.18843333295</v>
      </c>
      <c r="H34" s="12">
        <v>497597.66591666685</v>
      </c>
      <c r="I34" s="70">
        <v>894412.07763333339</v>
      </c>
      <c r="J34" s="15"/>
      <c r="K34" s="2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1:38" ht="13.5" thickBot="1" x14ac:dyDescent="0.25">
      <c r="A35" s="43"/>
      <c r="B35" s="61" t="s">
        <v>65</v>
      </c>
      <c r="C35" s="62"/>
      <c r="D35" s="99">
        <f t="shared" ref="D35:I35" si="1">SUM(D23:D34)</f>
        <v>1100291.7735833335</v>
      </c>
      <c r="E35" s="100">
        <f t="shared" si="1"/>
        <v>752086.85726666648</v>
      </c>
      <c r="F35" s="101">
        <f t="shared" si="1"/>
        <v>968723.83550000039</v>
      </c>
      <c r="G35" s="100">
        <f t="shared" si="1"/>
        <v>7009616.3737166682</v>
      </c>
      <c r="H35" s="100">
        <f t="shared" si="1"/>
        <v>5329450.323533332</v>
      </c>
      <c r="I35" s="101">
        <f t="shared" si="1"/>
        <v>9592578.6291000023</v>
      </c>
      <c r="J35" s="15"/>
      <c r="K35" s="2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1:38" x14ac:dyDescent="0.2">
      <c r="A36" s="43"/>
      <c r="B36" s="65">
        <v>2012</v>
      </c>
      <c r="C36" s="65" t="s">
        <v>2</v>
      </c>
      <c r="D36" s="82">
        <v>102252.97309999986</v>
      </c>
      <c r="E36" s="12">
        <v>64888.606033333359</v>
      </c>
      <c r="F36" s="70">
        <v>77580.821716666673</v>
      </c>
      <c r="G36" s="12">
        <v>678665.29634999996</v>
      </c>
      <c r="H36" s="12">
        <v>495220.88405000011</v>
      </c>
      <c r="I36" s="70">
        <v>884551.38809999998</v>
      </c>
      <c r="J36" s="15"/>
      <c r="K36" s="2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1:38" x14ac:dyDescent="0.2">
      <c r="A37" s="43"/>
      <c r="B37" s="110"/>
      <c r="C37" s="110" t="s">
        <v>3</v>
      </c>
      <c r="D37" s="82">
        <v>91269.707749999783</v>
      </c>
      <c r="E37" s="12">
        <v>58062.74394999988</v>
      </c>
      <c r="F37" s="70">
        <v>69185.075449999975</v>
      </c>
      <c r="G37" s="12">
        <v>629898.28119999962</v>
      </c>
      <c r="H37" s="12">
        <v>454575.52283333347</v>
      </c>
      <c r="I37" s="70">
        <v>832659.97299999953</v>
      </c>
      <c r="J37" s="15"/>
      <c r="K37" s="2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1:38" x14ac:dyDescent="0.2">
      <c r="A38" s="43"/>
      <c r="B38" s="110"/>
      <c r="C38" s="110" t="s">
        <v>4</v>
      </c>
      <c r="D38" s="82">
        <v>110643.27913333333</v>
      </c>
      <c r="E38" s="12">
        <v>68906.176983333353</v>
      </c>
      <c r="F38" s="70">
        <v>74591.315633333405</v>
      </c>
      <c r="G38" s="12">
        <v>733385.0675999996</v>
      </c>
      <c r="H38" s="12">
        <v>523362.00543333328</v>
      </c>
      <c r="I38" s="70">
        <v>890066.48718333337</v>
      </c>
      <c r="J38" s="15"/>
      <c r="K38" s="2"/>
      <c r="AD38" s="36"/>
      <c r="AE38" s="36"/>
      <c r="AF38" s="36"/>
      <c r="AG38" s="36"/>
      <c r="AH38" s="36"/>
      <c r="AI38" s="36"/>
      <c r="AJ38" s="36"/>
      <c r="AK38" s="36"/>
      <c r="AL38" s="36"/>
    </row>
    <row r="39" spans="1:38" x14ac:dyDescent="0.2">
      <c r="A39" s="43"/>
      <c r="B39" s="110"/>
      <c r="C39" s="110" t="s">
        <v>5</v>
      </c>
      <c r="D39" s="82">
        <v>104452.50294999997</v>
      </c>
      <c r="E39" s="12">
        <v>61903.97756666661</v>
      </c>
      <c r="F39" s="70">
        <v>69288.160666666576</v>
      </c>
      <c r="G39" s="12">
        <v>684957.43271666649</v>
      </c>
      <c r="H39" s="12">
        <v>479250.31790000008</v>
      </c>
      <c r="I39" s="70">
        <v>900503.43024999986</v>
      </c>
      <c r="J39" s="15"/>
      <c r="K39" s="2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1:38" x14ac:dyDescent="0.2">
      <c r="A40" s="43"/>
      <c r="B40" s="110"/>
      <c r="C40" s="110" t="s">
        <v>6</v>
      </c>
      <c r="D40" s="82">
        <v>119543.06053333328</v>
      </c>
      <c r="E40" s="12">
        <v>54929.605366666743</v>
      </c>
      <c r="F40" s="70">
        <v>73651.782033333351</v>
      </c>
      <c r="G40" s="12">
        <v>814706.1369833335</v>
      </c>
      <c r="H40" s="12">
        <v>439811.77120000002</v>
      </c>
      <c r="I40" s="70">
        <v>922281.47881666676</v>
      </c>
      <c r="J40" s="15"/>
      <c r="K40" s="2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x14ac:dyDescent="0.2">
      <c r="A41" s="43"/>
      <c r="B41" s="110"/>
      <c r="C41" s="110" t="s">
        <v>7</v>
      </c>
      <c r="D41" s="82">
        <v>117021.09978333335</v>
      </c>
      <c r="E41" s="12">
        <v>53248.241166666638</v>
      </c>
      <c r="F41" s="70">
        <v>70980.696799999918</v>
      </c>
      <c r="G41" s="12">
        <v>809123.07598333352</v>
      </c>
      <c r="H41" s="12">
        <v>433222.17616666667</v>
      </c>
      <c r="I41" s="70">
        <v>926311.31675000011</v>
      </c>
      <c r="J41" s="15"/>
      <c r="K41" s="2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1:38" x14ac:dyDescent="0.2">
      <c r="A42" s="43"/>
      <c r="B42" s="110"/>
      <c r="C42" s="110" t="s">
        <v>8</v>
      </c>
      <c r="D42" s="82">
        <v>116800.70246666655</v>
      </c>
      <c r="E42" s="12">
        <v>52249.497999999912</v>
      </c>
      <c r="F42" s="70">
        <v>70391.649383333293</v>
      </c>
      <c r="G42" s="12">
        <v>787045.99813333328</v>
      </c>
      <c r="H42" s="12">
        <v>432243.92733333335</v>
      </c>
      <c r="I42" s="70">
        <v>1008633.5866833333</v>
      </c>
      <c r="J42" s="15"/>
      <c r="K42" s="2"/>
      <c r="AD42" s="36"/>
      <c r="AE42" s="36"/>
      <c r="AF42" s="36"/>
      <c r="AG42" s="36"/>
      <c r="AH42" s="36"/>
      <c r="AI42" s="36"/>
      <c r="AJ42" s="36"/>
      <c r="AK42" s="36"/>
      <c r="AL42" s="36"/>
    </row>
    <row r="43" spans="1:38" x14ac:dyDescent="0.2">
      <c r="A43" s="43"/>
      <c r="B43" s="110"/>
      <c r="C43" s="110" t="s">
        <v>9</v>
      </c>
      <c r="D43" s="82">
        <v>121180.24309999989</v>
      </c>
      <c r="E43" s="12">
        <v>54120.784966666739</v>
      </c>
      <c r="F43" s="70">
        <v>70648.963200000071</v>
      </c>
      <c r="G43" s="12">
        <v>827428.87953333347</v>
      </c>
      <c r="H43" s="12">
        <v>457006.79206666676</v>
      </c>
      <c r="I43" s="70">
        <v>1046609.6312499996</v>
      </c>
      <c r="J43" s="15"/>
      <c r="K43" s="2"/>
      <c r="AD43" s="36"/>
      <c r="AE43" s="36"/>
      <c r="AF43" s="36"/>
      <c r="AG43" s="36"/>
      <c r="AH43" s="36"/>
      <c r="AI43" s="36"/>
      <c r="AJ43" s="36"/>
      <c r="AK43" s="36"/>
      <c r="AL43" s="36"/>
    </row>
    <row r="44" spans="1:38" x14ac:dyDescent="0.2">
      <c r="A44" s="43"/>
      <c r="B44" s="110"/>
      <c r="C44" s="110" t="s">
        <v>10</v>
      </c>
      <c r="D44" s="82">
        <v>108298.4866166666</v>
      </c>
      <c r="E44" s="12">
        <v>47471.759649999993</v>
      </c>
      <c r="F44" s="70">
        <v>64741.184316666593</v>
      </c>
      <c r="G44" s="12">
        <v>762577.55086666672</v>
      </c>
      <c r="H44" s="12">
        <v>403316.90599999984</v>
      </c>
      <c r="I44" s="70">
        <v>996952.39054999966</v>
      </c>
      <c r="J44" s="15"/>
      <c r="K44" s="2"/>
      <c r="AD44" s="36"/>
      <c r="AE44" s="36"/>
      <c r="AF44" s="36"/>
      <c r="AG44" s="36"/>
      <c r="AH44" s="36"/>
      <c r="AI44" s="36"/>
      <c r="AJ44" s="36"/>
      <c r="AK44" s="36"/>
      <c r="AL44" s="36"/>
    </row>
    <row r="45" spans="1:38" x14ac:dyDescent="0.2">
      <c r="A45" s="43"/>
      <c r="B45" s="110"/>
      <c r="C45" s="110" t="s">
        <v>11</v>
      </c>
      <c r="D45" s="82">
        <v>124973.22131666671</v>
      </c>
      <c r="E45" s="12">
        <v>55615.752499999988</v>
      </c>
      <c r="F45" s="70">
        <v>70593.319833333313</v>
      </c>
      <c r="G45" s="12">
        <v>890485.61089999997</v>
      </c>
      <c r="H45" s="12">
        <v>476740.79026666668</v>
      </c>
      <c r="I45" s="70">
        <v>991911.80251666647</v>
      </c>
      <c r="J45" s="15"/>
      <c r="K45" s="2"/>
      <c r="AD45" s="36"/>
      <c r="AE45" s="36"/>
      <c r="AF45" s="36"/>
      <c r="AG45" s="36"/>
      <c r="AH45" s="36"/>
      <c r="AI45" s="36"/>
      <c r="AJ45" s="36"/>
      <c r="AK45" s="36"/>
      <c r="AL45" s="36"/>
    </row>
    <row r="46" spans="1:38" x14ac:dyDescent="0.2">
      <c r="A46" s="43"/>
      <c r="B46" s="110"/>
      <c r="C46" s="110" t="s">
        <v>12</v>
      </c>
      <c r="D46" s="82">
        <v>116916.65275000005</v>
      </c>
      <c r="E46" s="12">
        <v>51829.697049999952</v>
      </c>
      <c r="F46" s="70">
        <v>65607.100266666617</v>
      </c>
      <c r="G46" s="12">
        <v>850602.26339999982</v>
      </c>
      <c r="H46" s="12">
        <v>455940.0897166669</v>
      </c>
      <c r="I46" s="70">
        <v>974827.69744999998</v>
      </c>
      <c r="J46" s="15"/>
      <c r="K46" s="2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1:38" x14ac:dyDescent="0.2">
      <c r="A47" s="43"/>
      <c r="B47" s="110"/>
      <c r="C47" s="110" t="s">
        <v>13</v>
      </c>
      <c r="D47" s="82">
        <v>118968.18423333332</v>
      </c>
      <c r="E47" s="12">
        <v>51536.541866666652</v>
      </c>
      <c r="F47" s="70">
        <v>73371.260833333305</v>
      </c>
      <c r="G47" s="12">
        <v>864234.19906666677</v>
      </c>
      <c r="H47" s="12">
        <v>460232.00856666669</v>
      </c>
      <c r="I47" s="70">
        <v>1084323.0634166664</v>
      </c>
      <c r="J47" s="15"/>
      <c r="K47" s="2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1:38" ht="13.5" thickBot="1" x14ac:dyDescent="0.25">
      <c r="A48" s="43"/>
      <c r="B48" s="61" t="s">
        <v>66</v>
      </c>
      <c r="C48" s="61"/>
      <c r="D48" s="99">
        <f t="shared" ref="D48:I48" si="2">SUM(D36:D47)</f>
        <v>1352320.1137333328</v>
      </c>
      <c r="E48" s="197">
        <f t="shared" si="2"/>
        <v>674763.38509999972</v>
      </c>
      <c r="F48" s="101">
        <f t="shared" si="2"/>
        <v>850631.3301333331</v>
      </c>
      <c r="G48" s="100">
        <f t="shared" si="2"/>
        <v>9333109.792733334</v>
      </c>
      <c r="H48" s="197">
        <f t="shared" si="2"/>
        <v>5510923.1915333346</v>
      </c>
      <c r="I48" s="101">
        <f t="shared" si="2"/>
        <v>11459632.245966665</v>
      </c>
      <c r="J48" s="15"/>
      <c r="K48" s="2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1:38" x14ac:dyDescent="0.2">
      <c r="A49" s="43"/>
      <c r="B49" s="110">
        <v>2013</v>
      </c>
      <c r="C49" s="110" t="s">
        <v>2</v>
      </c>
      <c r="D49" s="81">
        <v>120437.95625000018</v>
      </c>
      <c r="E49" s="71">
        <v>53239.072599999861</v>
      </c>
      <c r="F49" s="72">
        <v>69754.571466666632</v>
      </c>
      <c r="G49" s="81">
        <v>876239.64875000087</v>
      </c>
      <c r="H49" s="71">
        <v>481321.88958333357</v>
      </c>
      <c r="I49" s="72">
        <v>1036068.7071000002</v>
      </c>
      <c r="J49" s="15"/>
      <c r="K49" s="2"/>
      <c r="AD49" s="36"/>
      <c r="AE49" s="36"/>
      <c r="AF49" s="36"/>
      <c r="AG49" s="36"/>
      <c r="AH49" s="36"/>
      <c r="AI49" s="36"/>
      <c r="AJ49" s="36"/>
      <c r="AK49" s="36"/>
      <c r="AL49" s="36"/>
    </row>
    <row r="50" spans="1:38" x14ac:dyDescent="0.2">
      <c r="A50" s="43"/>
      <c r="B50" s="110"/>
      <c r="C50" s="110" t="s">
        <v>3</v>
      </c>
      <c r="D50" s="82">
        <v>102513.55938333309</v>
      </c>
      <c r="E50" s="12">
        <v>44593.647650000043</v>
      </c>
      <c r="F50" s="70">
        <v>61260.20946666674</v>
      </c>
      <c r="G50" s="82">
        <v>753389.11028333346</v>
      </c>
      <c r="H50" s="12">
        <v>406679.25675</v>
      </c>
      <c r="I50" s="70">
        <v>963263.08636666718</v>
      </c>
      <c r="J50" s="15"/>
      <c r="K50" s="2"/>
      <c r="AD50" s="36"/>
      <c r="AE50" s="36"/>
      <c r="AF50" s="36"/>
      <c r="AG50" s="36"/>
      <c r="AH50" s="36"/>
      <c r="AI50" s="36"/>
      <c r="AJ50" s="36"/>
      <c r="AK50" s="36"/>
      <c r="AL50" s="36"/>
    </row>
    <row r="51" spans="1:38" x14ac:dyDescent="0.2">
      <c r="A51" s="43"/>
      <c r="B51" s="110"/>
      <c r="C51" s="110" t="s">
        <v>4</v>
      </c>
      <c r="D51" s="82">
        <v>116206.69715000001</v>
      </c>
      <c r="E51" s="12">
        <v>51662.065766666718</v>
      </c>
      <c r="F51" s="70">
        <v>65108.088816666866</v>
      </c>
      <c r="G51" s="82">
        <v>858593.16053333378</v>
      </c>
      <c r="H51" s="12">
        <v>460996.74621666683</v>
      </c>
      <c r="I51" s="70">
        <v>1055013.1258333332</v>
      </c>
      <c r="J51" s="15"/>
      <c r="K51" s="2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1:38" x14ac:dyDescent="0.2">
      <c r="A52" s="43"/>
      <c r="B52" s="110"/>
      <c r="C52" s="110" t="s">
        <v>5</v>
      </c>
      <c r="D52" s="82">
        <v>116329.35515000025</v>
      </c>
      <c r="E52" s="12">
        <v>51341.250233333281</v>
      </c>
      <c r="F52" s="70">
        <v>59941.772583333448</v>
      </c>
      <c r="G52" s="82">
        <v>848686.4010999999</v>
      </c>
      <c r="H52" s="12">
        <v>475636.25413333351</v>
      </c>
      <c r="I52" s="70">
        <v>970176.04131666606</v>
      </c>
      <c r="J52" s="15"/>
      <c r="K52" s="2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1:38" x14ac:dyDescent="0.2">
      <c r="A53" s="43"/>
      <c r="B53" s="110"/>
      <c r="C53" s="110" t="s">
        <v>6</v>
      </c>
      <c r="D53" s="82">
        <v>117517.55638333302</v>
      </c>
      <c r="E53" s="12">
        <v>52060.516083333299</v>
      </c>
      <c r="F53" s="70">
        <v>60355.386933333379</v>
      </c>
      <c r="G53" s="82">
        <v>850730.22476666758</v>
      </c>
      <c r="H53" s="12">
        <v>467346.98353333335</v>
      </c>
      <c r="I53" s="70">
        <v>973958.06138333341</v>
      </c>
      <c r="J53" s="15"/>
      <c r="K53" s="2"/>
      <c r="AD53" s="36"/>
      <c r="AE53" s="36"/>
      <c r="AF53" s="36"/>
      <c r="AG53" s="36"/>
      <c r="AH53" s="36"/>
      <c r="AI53" s="36"/>
      <c r="AJ53" s="36"/>
      <c r="AK53" s="36"/>
      <c r="AL53" s="36"/>
    </row>
    <row r="54" spans="1:38" x14ac:dyDescent="0.2">
      <c r="A54" s="43"/>
      <c r="B54" s="110"/>
      <c r="C54" s="110" t="s">
        <v>7</v>
      </c>
      <c r="D54" s="82">
        <v>110984.14871666656</v>
      </c>
      <c r="E54" s="12">
        <v>48470.519366666631</v>
      </c>
      <c r="F54" s="70">
        <v>57654.839983333324</v>
      </c>
      <c r="G54" s="82">
        <v>824063.70836666692</v>
      </c>
      <c r="H54" s="12">
        <v>451197.05618333328</v>
      </c>
      <c r="I54" s="70">
        <v>921987.39594999992</v>
      </c>
      <c r="J54" s="15"/>
      <c r="K54" s="2"/>
      <c r="AD54" s="36"/>
      <c r="AE54" s="36"/>
      <c r="AF54" s="36"/>
      <c r="AG54" s="36"/>
      <c r="AH54" s="36"/>
      <c r="AI54" s="36"/>
      <c r="AJ54" s="36"/>
      <c r="AK54" s="36"/>
      <c r="AL54" s="36"/>
    </row>
    <row r="55" spans="1:38" x14ac:dyDescent="0.2">
      <c r="A55" s="43"/>
      <c r="B55" s="110"/>
      <c r="C55" s="110" t="s">
        <v>8</v>
      </c>
      <c r="D55" s="82">
        <v>115715.1559666666</v>
      </c>
      <c r="E55" s="12">
        <v>51251.699133333212</v>
      </c>
      <c r="F55" s="70">
        <v>59143.195866666552</v>
      </c>
      <c r="G55" s="82">
        <v>845827.47233333369</v>
      </c>
      <c r="H55" s="12">
        <v>480818.40671666677</v>
      </c>
      <c r="I55" s="70">
        <v>932031.27553333389</v>
      </c>
      <c r="J55" s="15"/>
      <c r="K55" s="2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1:38" x14ac:dyDescent="0.2">
      <c r="A56" s="43"/>
      <c r="B56" s="110"/>
      <c r="C56" s="110" t="s">
        <v>9</v>
      </c>
      <c r="D56" s="82">
        <v>114727.18488333328</v>
      </c>
      <c r="E56" s="12">
        <v>50737.265166666679</v>
      </c>
      <c r="F56" s="70">
        <v>58579.673499999975</v>
      </c>
      <c r="G56" s="82">
        <v>864691.21898333298</v>
      </c>
      <c r="H56" s="12">
        <v>480793.97734999994</v>
      </c>
      <c r="I56" s="70">
        <v>922593.67611666664</v>
      </c>
      <c r="J56" s="15"/>
      <c r="K56" s="2"/>
      <c r="AD56" s="36"/>
      <c r="AE56" s="36"/>
      <c r="AF56" s="36"/>
      <c r="AG56" s="36"/>
      <c r="AH56" s="36"/>
      <c r="AI56" s="36"/>
      <c r="AJ56" s="36"/>
      <c r="AK56" s="36"/>
      <c r="AL56" s="36"/>
    </row>
    <row r="57" spans="1:38" x14ac:dyDescent="0.2">
      <c r="A57" s="43"/>
      <c r="B57" s="110"/>
      <c r="C57" s="110" t="s">
        <v>10</v>
      </c>
      <c r="D57" s="82">
        <v>104523.61299999971</v>
      </c>
      <c r="E57" s="12">
        <v>45184.689400000112</v>
      </c>
      <c r="F57" s="70">
        <v>52920.768599999894</v>
      </c>
      <c r="G57" s="82">
        <v>809734.01674999995</v>
      </c>
      <c r="H57" s="12">
        <v>428547.4000000002</v>
      </c>
      <c r="I57" s="70">
        <v>852082.30045000021</v>
      </c>
      <c r="J57" s="15"/>
      <c r="K57" s="2"/>
      <c r="AD57" s="36"/>
      <c r="AE57" s="36"/>
      <c r="AF57" s="36"/>
      <c r="AG57" s="36"/>
      <c r="AH57" s="36"/>
      <c r="AI57" s="36"/>
      <c r="AJ57" s="36"/>
      <c r="AK57" s="36"/>
      <c r="AL57" s="36"/>
    </row>
    <row r="58" spans="1:38" x14ac:dyDescent="0.2">
      <c r="A58" s="43"/>
      <c r="B58" s="110"/>
      <c r="C58" s="110" t="s">
        <v>11</v>
      </c>
      <c r="D58" s="82">
        <v>115992.24975000005</v>
      </c>
      <c r="E58" s="12">
        <v>51419.951950000126</v>
      </c>
      <c r="F58" s="70">
        <v>55615.357383333278</v>
      </c>
      <c r="G58" s="82">
        <v>889619.37953333359</v>
      </c>
      <c r="H58" s="12">
        <v>490386.20306666667</v>
      </c>
      <c r="I58" s="70">
        <v>886171.14549999987</v>
      </c>
      <c r="J58" s="15"/>
      <c r="K58" s="2"/>
      <c r="AD58" s="36"/>
      <c r="AE58" s="36"/>
      <c r="AF58" s="36"/>
      <c r="AG58" s="36"/>
      <c r="AH58" s="36"/>
      <c r="AI58" s="36"/>
      <c r="AJ58" s="36"/>
      <c r="AK58" s="36"/>
      <c r="AL58" s="36"/>
    </row>
    <row r="59" spans="1:38" x14ac:dyDescent="0.2">
      <c r="A59" s="43"/>
      <c r="B59" s="110"/>
      <c r="C59" s="110" t="s">
        <v>12</v>
      </c>
      <c r="D59" s="82">
        <v>111750.10358333323</v>
      </c>
      <c r="E59" s="12">
        <v>49367.782533333317</v>
      </c>
      <c r="F59" s="70">
        <v>53713.630349999999</v>
      </c>
      <c r="G59" s="82">
        <v>857983.1781833336</v>
      </c>
      <c r="H59" s="12">
        <v>468510.46431666677</v>
      </c>
      <c r="I59" s="70">
        <v>835619.9996666665</v>
      </c>
      <c r="J59" s="15"/>
      <c r="K59" s="2"/>
      <c r="AD59" s="36"/>
      <c r="AE59" s="36"/>
      <c r="AF59" s="36"/>
      <c r="AG59" s="36"/>
      <c r="AH59" s="36"/>
      <c r="AI59" s="36"/>
      <c r="AJ59" s="36"/>
      <c r="AK59" s="36"/>
      <c r="AL59" s="36"/>
    </row>
    <row r="60" spans="1:38" x14ac:dyDescent="0.2">
      <c r="A60" s="43"/>
      <c r="B60" s="110"/>
      <c r="C60" s="110" t="s">
        <v>13</v>
      </c>
      <c r="D60" s="82">
        <v>117262.71934999996</v>
      </c>
      <c r="E60" s="12">
        <v>51358.550649999968</v>
      </c>
      <c r="F60" s="70">
        <v>59177.951433333292</v>
      </c>
      <c r="G60" s="82">
        <v>890203.44733333297</v>
      </c>
      <c r="H60" s="12">
        <v>480903.38591666677</v>
      </c>
      <c r="I60" s="70">
        <v>883830.04941666615</v>
      </c>
      <c r="J60" s="15"/>
      <c r="K60" s="2"/>
      <c r="AD60" s="36"/>
      <c r="AE60" s="36"/>
      <c r="AF60" s="36"/>
      <c r="AG60" s="36"/>
      <c r="AH60" s="36"/>
      <c r="AI60" s="36"/>
      <c r="AJ60" s="36"/>
      <c r="AK60" s="36"/>
      <c r="AL60" s="36"/>
    </row>
    <row r="61" spans="1:38" ht="13.5" thickBot="1" x14ac:dyDescent="0.25">
      <c r="A61" s="17"/>
      <c r="B61" s="61" t="s">
        <v>67</v>
      </c>
      <c r="C61" s="61"/>
      <c r="D61" s="220">
        <f t="shared" ref="D61:I61" si="3">SUM(D49:D60)</f>
        <v>1363960.2995666659</v>
      </c>
      <c r="E61" s="219">
        <f>SUM(E49:E60)</f>
        <v>600687.01053333329</v>
      </c>
      <c r="F61" s="221">
        <f t="shared" si="3"/>
        <v>713225.44638333342</v>
      </c>
      <c r="G61" s="99">
        <f t="shared" si="3"/>
        <v>10169760.966916669</v>
      </c>
      <c r="H61" s="100">
        <f t="shared" si="3"/>
        <v>5573138.0237666685</v>
      </c>
      <c r="I61" s="101">
        <f t="shared" si="3"/>
        <v>11232794.864633335</v>
      </c>
      <c r="J61" s="15"/>
      <c r="K61" s="2"/>
      <c r="AD61" s="36"/>
      <c r="AE61" s="36"/>
      <c r="AF61" s="36"/>
      <c r="AG61" s="36"/>
      <c r="AH61" s="36"/>
      <c r="AI61" s="36"/>
      <c r="AJ61" s="36"/>
      <c r="AK61" s="36"/>
      <c r="AL61" s="36"/>
    </row>
    <row r="62" spans="1:38" x14ac:dyDescent="0.2">
      <c r="A62" s="17"/>
      <c r="B62" s="65">
        <v>2014</v>
      </c>
      <c r="C62" s="212" t="s">
        <v>2</v>
      </c>
      <c r="D62" s="81">
        <v>117063.12921666632</v>
      </c>
      <c r="E62" s="71">
        <v>51648.982100000067</v>
      </c>
      <c r="F62" s="72">
        <v>56725.230083333365</v>
      </c>
      <c r="G62" s="71">
        <v>1041718.5342833333</v>
      </c>
      <c r="H62" s="71">
        <v>302286.54411666683</v>
      </c>
      <c r="I62" s="72">
        <v>825742.52753333363</v>
      </c>
      <c r="J62" s="15"/>
      <c r="K62" s="2"/>
      <c r="AD62" s="36"/>
      <c r="AE62" s="36"/>
      <c r="AF62" s="36"/>
      <c r="AG62" s="36"/>
      <c r="AH62" s="36"/>
      <c r="AI62" s="36"/>
      <c r="AJ62" s="36"/>
      <c r="AK62" s="36"/>
      <c r="AL62" s="36"/>
    </row>
    <row r="63" spans="1:38" x14ac:dyDescent="0.2">
      <c r="A63" s="17"/>
      <c r="B63" s="110"/>
      <c r="C63" s="211" t="s">
        <v>3</v>
      </c>
      <c r="D63" s="82">
        <v>101216.10073333351</v>
      </c>
      <c r="E63" s="12">
        <v>43494.774916666647</v>
      </c>
      <c r="F63" s="70">
        <v>48940.192483333281</v>
      </c>
      <c r="G63" s="12">
        <v>761002.45723333326</v>
      </c>
      <c r="H63" s="12">
        <v>406187.79441666673</v>
      </c>
      <c r="I63" s="70">
        <v>731742.78459999943</v>
      </c>
      <c r="J63" s="15"/>
      <c r="K63" s="2"/>
      <c r="AD63" s="36"/>
      <c r="AE63" s="36"/>
      <c r="AF63" s="36"/>
      <c r="AG63" s="36"/>
      <c r="AH63" s="36"/>
      <c r="AI63" s="36"/>
      <c r="AJ63" s="36"/>
      <c r="AK63" s="36"/>
      <c r="AL63" s="36"/>
    </row>
    <row r="64" spans="1:38" x14ac:dyDescent="0.2">
      <c r="A64" s="17"/>
      <c r="B64" s="110"/>
      <c r="C64" s="211" t="s">
        <v>4</v>
      </c>
      <c r="D64" s="82">
        <v>117980.10929999997</v>
      </c>
      <c r="E64" s="12">
        <v>52454.315499999968</v>
      </c>
      <c r="F64" s="70">
        <v>55459.586649999852</v>
      </c>
      <c r="G64" s="12">
        <v>876386.50169999956</v>
      </c>
      <c r="H64" s="12">
        <v>475141.58638333349</v>
      </c>
      <c r="I64" s="70">
        <v>813117.81545000023</v>
      </c>
      <c r="J64" s="15"/>
      <c r="K64" s="2"/>
      <c r="AD64" s="36"/>
      <c r="AE64" s="36"/>
      <c r="AF64" s="36"/>
      <c r="AG64" s="36"/>
      <c r="AH64" s="36"/>
      <c r="AI64" s="36"/>
      <c r="AJ64" s="36"/>
      <c r="AK64" s="36"/>
      <c r="AL64" s="36"/>
    </row>
    <row r="65" spans="1:38" x14ac:dyDescent="0.2">
      <c r="A65" s="17"/>
      <c r="B65" s="110"/>
      <c r="C65" s="211" t="s">
        <v>5</v>
      </c>
      <c r="D65" s="82">
        <v>116265.32223333328</v>
      </c>
      <c r="E65" s="12">
        <v>50763.932249999889</v>
      </c>
      <c r="F65" s="70">
        <v>53412.315200000012</v>
      </c>
      <c r="G65" s="12">
        <v>847298.51669999969</v>
      </c>
      <c r="H65" s="12">
        <v>457457.40918333334</v>
      </c>
      <c r="I65" s="70">
        <v>762916.96953333332</v>
      </c>
      <c r="J65" s="15"/>
      <c r="K65" s="2"/>
      <c r="AD65" s="36"/>
      <c r="AE65" s="36"/>
      <c r="AF65" s="36"/>
      <c r="AG65" s="36"/>
      <c r="AH65" s="36"/>
      <c r="AI65" s="36"/>
      <c r="AJ65" s="36"/>
      <c r="AK65" s="36"/>
      <c r="AL65" s="36"/>
    </row>
    <row r="66" spans="1:38" x14ac:dyDescent="0.2">
      <c r="A66" s="17"/>
      <c r="B66" s="110"/>
      <c r="C66" s="211" t="s">
        <v>6</v>
      </c>
      <c r="D66" s="82">
        <v>114852.02601666636</v>
      </c>
      <c r="E66" s="12">
        <v>50576.80178333338</v>
      </c>
      <c r="F66" s="70">
        <v>53471.73725000002</v>
      </c>
      <c r="G66" s="12">
        <v>843444.97698333405</v>
      </c>
      <c r="H66" s="12">
        <v>442652.67853333341</v>
      </c>
      <c r="I66" s="70">
        <v>761010.99561666686</v>
      </c>
      <c r="J66" s="15"/>
      <c r="K66" s="2"/>
      <c r="AD66" s="36"/>
      <c r="AE66" s="36"/>
      <c r="AF66" s="36"/>
      <c r="AG66" s="36"/>
      <c r="AH66" s="36"/>
      <c r="AI66" s="36"/>
      <c r="AJ66" s="36"/>
      <c r="AK66" s="36"/>
      <c r="AL66" s="36"/>
    </row>
    <row r="67" spans="1:38" x14ac:dyDescent="0.2">
      <c r="A67" s="17"/>
      <c r="B67" s="110"/>
      <c r="C67" s="211" t="s">
        <v>7</v>
      </c>
      <c r="D67" s="82">
        <v>111904.00049999986</v>
      </c>
      <c r="E67" s="12">
        <v>49483.938583333293</v>
      </c>
      <c r="F67" s="70">
        <v>51039.190333333332</v>
      </c>
      <c r="G67" s="12">
        <v>808498.24291666655</v>
      </c>
      <c r="H67" s="12">
        <v>427325.43671666668</v>
      </c>
      <c r="I67" s="70">
        <v>713364.74761666683</v>
      </c>
      <c r="J67" s="15"/>
      <c r="K67" s="2"/>
      <c r="AD67" s="36"/>
      <c r="AE67" s="36"/>
      <c r="AF67" s="36"/>
      <c r="AG67" s="36"/>
      <c r="AH67" s="36"/>
      <c r="AI67" s="36"/>
      <c r="AJ67" s="36"/>
      <c r="AK67" s="36"/>
      <c r="AL67" s="36"/>
    </row>
    <row r="68" spans="1:38" x14ac:dyDescent="0.2">
      <c r="B68" s="110"/>
      <c r="C68" s="211" t="s">
        <v>8</v>
      </c>
      <c r="D68" s="82">
        <v>115296.59963333311</v>
      </c>
      <c r="E68" s="12">
        <v>51487.873950000096</v>
      </c>
      <c r="F68" s="70">
        <v>50886.829633333531</v>
      </c>
      <c r="G68" s="12">
        <v>851249.04870000004</v>
      </c>
      <c r="H68" s="12">
        <v>448862.50348333339</v>
      </c>
      <c r="I68" s="70">
        <v>717068.93480000005</v>
      </c>
      <c r="J68" s="15"/>
    </row>
    <row r="69" spans="1:38" x14ac:dyDescent="0.2">
      <c r="B69" s="110"/>
      <c r="C69" s="211" t="s">
        <v>9</v>
      </c>
      <c r="D69" s="82">
        <v>112395.06516666662</v>
      </c>
      <c r="E69" s="12">
        <v>50317.111733333353</v>
      </c>
      <c r="F69" s="70">
        <v>50339.562016666663</v>
      </c>
      <c r="G69" s="12">
        <v>871730.24153333309</v>
      </c>
      <c r="H69" s="12">
        <v>447577.28781666665</v>
      </c>
      <c r="I69" s="70">
        <v>730965.57013333356</v>
      </c>
      <c r="J69" s="15"/>
    </row>
    <row r="70" spans="1:38" x14ac:dyDescent="0.2">
      <c r="B70" s="110"/>
      <c r="C70" s="211" t="s">
        <v>10</v>
      </c>
      <c r="D70" s="82">
        <v>106208.7695500001</v>
      </c>
      <c r="E70" s="12">
        <v>47549.056816666554</v>
      </c>
      <c r="F70" s="70">
        <v>47647.671366666669</v>
      </c>
      <c r="G70" s="12">
        <v>829225.18400000001</v>
      </c>
      <c r="H70" s="12">
        <v>429614.97031666664</v>
      </c>
      <c r="I70" s="70">
        <v>694164.77730000019</v>
      </c>
      <c r="J70" s="15"/>
    </row>
    <row r="71" spans="1:38" x14ac:dyDescent="0.2">
      <c r="B71" s="110"/>
      <c r="C71" s="211" t="s">
        <v>11</v>
      </c>
      <c r="D71" s="82">
        <v>115070.53643333339</v>
      </c>
      <c r="E71" s="12">
        <v>53815.338949999932</v>
      </c>
      <c r="F71" s="70">
        <v>50462.985616666723</v>
      </c>
      <c r="G71" s="12">
        <v>888494.83721666713</v>
      </c>
      <c r="H71" s="12">
        <v>468543.01716666692</v>
      </c>
      <c r="I71" s="70">
        <v>719910.06145000015</v>
      </c>
      <c r="J71" s="15"/>
    </row>
    <row r="72" spans="1:38" x14ac:dyDescent="0.2">
      <c r="B72" s="110"/>
      <c r="C72" s="211" t="s">
        <v>12</v>
      </c>
      <c r="D72" s="82">
        <v>110533.73196666675</v>
      </c>
      <c r="E72" s="12">
        <v>53203.221366666738</v>
      </c>
      <c r="F72" s="70">
        <v>48323.390733333283</v>
      </c>
      <c r="G72" s="12">
        <v>861194.08371666702</v>
      </c>
      <c r="H72" s="12">
        <v>441083.74233333342</v>
      </c>
      <c r="I72" s="70">
        <v>678307.21795000031</v>
      </c>
      <c r="J72" s="15"/>
    </row>
    <row r="73" spans="1:38" x14ac:dyDescent="0.2">
      <c r="B73" s="110"/>
      <c r="C73" s="211" t="s">
        <v>13</v>
      </c>
      <c r="D73" s="82">
        <v>114904.26851666652</v>
      </c>
      <c r="E73" s="12">
        <v>54219.949683333318</v>
      </c>
      <c r="F73" s="70">
        <v>51817.601266666563</v>
      </c>
      <c r="G73" s="12">
        <v>899812.31395000021</v>
      </c>
      <c r="H73" s="12">
        <v>456606.40461666661</v>
      </c>
      <c r="I73" s="70">
        <v>721042.55741666653</v>
      </c>
      <c r="J73" s="15"/>
    </row>
    <row r="74" spans="1:38" ht="13.5" thickBot="1" x14ac:dyDescent="0.25">
      <c r="A74" s="17"/>
      <c r="B74" s="61" t="s">
        <v>69</v>
      </c>
      <c r="C74" s="210"/>
      <c r="D74" s="99">
        <f>SUM(D62:D73)</f>
        <v>1353689.6592666656</v>
      </c>
      <c r="E74" s="100">
        <f t="shared" ref="E74:I74" si="4">SUM(E62:E73)</f>
        <v>609015.29763333325</v>
      </c>
      <c r="F74" s="101">
        <f t="shared" si="4"/>
        <v>618526.29263333336</v>
      </c>
      <c r="G74" s="100">
        <f t="shared" si="4"/>
        <v>10380054.938933335</v>
      </c>
      <c r="H74" s="100">
        <f t="shared" si="4"/>
        <v>5203339.3750833338</v>
      </c>
      <c r="I74" s="101">
        <f t="shared" si="4"/>
        <v>8869354.9594000001</v>
      </c>
      <c r="J74" s="15"/>
      <c r="K74" s="2"/>
      <c r="AD74" s="36"/>
      <c r="AE74" s="36"/>
      <c r="AF74" s="36"/>
      <c r="AG74" s="36"/>
      <c r="AH74" s="36"/>
      <c r="AI74" s="36"/>
      <c r="AJ74" s="36"/>
      <c r="AK74" s="36"/>
      <c r="AL74" s="36"/>
    </row>
    <row r="75" spans="1:38" x14ac:dyDescent="0.2">
      <c r="A75" s="17"/>
      <c r="B75" s="65">
        <v>2015</v>
      </c>
      <c r="C75" s="230" t="s">
        <v>2</v>
      </c>
      <c r="D75" s="81">
        <v>111550.29054999986</v>
      </c>
      <c r="E75" s="71">
        <v>54525.658433333374</v>
      </c>
      <c r="F75" s="72">
        <v>50861.812400000003</v>
      </c>
      <c r="G75" s="71">
        <v>868862.49876666639</v>
      </c>
      <c r="H75" s="71">
        <v>451425.63573333336</v>
      </c>
      <c r="I75" s="72">
        <v>693537.41773333296</v>
      </c>
      <c r="J75" s="15"/>
      <c r="K75" s="2"/>
      <c r="AD75" s="36"/>
      <c r="AE75" s="36"/>
      <c r="AF75" s="36"/>
      <c r="AG75" s="36"/>
      <c r="AH75" s="36"/>
      <c r="AI75" s="36"/>
      <c r="AJ75" s="36"/>
      <c r="AK75" s="36"/>
      <c r="AL75" s="36"/>
    </row>
    <row r="76" spans="1:38" x14ac:dyDescent="0.2">
      <c r="A76" s="17"/>
      <c r="B76" s="110"/>
      <c r="C76" s="211" t="s">
        <v>3</v>
      </c>
      <c r="D76" s="82">
        <v>99561.302516666619</v>
      </c>
      <c r="E76" s="12">
        <v>50108.014766666609</v>
      </c>
      <c r="F76" s="70">
        <v>45886.660316666574</v>
      </c>
      <c r="G76" s="12">
        <v>778898.0014333328</v>
      </c>
      <c r="H76" s="12">
        <v>397435.05499999999</v>
      </c>
      <c r="I76" s="70">
        <v>619145.56548333261</v>
      </c>
      <c r="J76" s="15"/>
      <c r="K76" s="2"/>
      <c r="AD76" s="36"/>
      <c r="AE76" s="36"/>
      <c r="AF76" s="36"/>
      <c r="AG76" s="36"/>
      <c r="AH76" s="36"/>
      <c r="AI76" s="36"/>
      <c r="AJ76" s="36"/>
      <c r="AK76" s="36"/>
      <c r="AL76" s="36"/>
    </row>
    <row r="77" spans="1:38" x14ac:dyDescent="0.2">
      <c r="A77" s="17"/>
      <c r="B77" s="110"/>
      <c r="C77" s="211" t="s">
        <v>4</v>
      </c>
      <c r="D77" s="82">
        <v>121171.63198333312</v>
      </c>
      <c r="E77" s="12">
        <v>63235.297233333426</v>
      </c>
      <c r="F77" s="70">
        <v>53367.195249999932</v>
      </c>
      <c r="G77" s="12">
        <v>934948.79384999967</v>
      </c>
      <c r="H77" s="12">
        <v>488796.32556666632</v>
      </c>
      <c r="I77" s="70">
        <v>693140.64596666722</v>
      </c>
      <c r="J77" s="15"/>
      <c r="K77" s="2"/>
      <c r="AD77" s="36"/>
      <c r="AE77" s="36"/>
      <c r="AF77" s="36"/>
      <c r="AG77" s="36"/>
      <c r="AH77" s="36"/>
      <c r="AI77" s="36"/>
      <c r="AJ77" s="36"/>
      <c r="AK77" s="36"/>
      <c r="AL77" s="36"/>
    </row>
    <row r="78" spans="1:38" x14ac:dyDescent="0.2">
      <c r="A78" s="17"/>
      <c r="B78" s="110"/>
      <c r="C78" s="211" t="s">
        <v>5</v>
      </c>
      <c r="D78" s="82">
        <v>113126.46199999997</v>
      </c>
      <c r="E78" s="12">
        <v>60446.884066666622</v>
      </c>
      <c r="F78" s="70">
        <v>48017.843999999903</v>
      </c>
      <c r="G78" s="12">
        <v>883663.78513333329</v>
      </c>
      <c r="H78" s="12">
        <v>463579.12245000002</v>
      </c>
      <c r="I78" s="70">
        <v>625494.52199999976</v>
      </c>
      <c r="J78" s="15"/>
      <c r="K78" s="2"/>
      <c r="AD78" s="36"/>
      <c r="AE78" s="36"/>
      <c r="AF78" s="36"/>
      <c r="AG78" s="36"/>
      <c r="AH78" s="36"/>
      <c r="AI78" s="36"/>
      <c r="AJ78" s="36"/>
      <c r="AK78" s="36"/>
      <c r="AL78" s="36"/>
    </row>
    <row r="79" spans="1:38" x14ac:dyDescent="0.2">
      <c r="A79" s="17"/>
      <c r="B79" s="110"/>
      <c r="C79" s="211" t="s">
        <v>6</v>
      </c>
      <c r="D79" s="82">
        <v>107874.67036666659</v>
      </c>
      <c r="E79" s="12">
        <v>58133.886133333363</v>
      </c>
      <c r="F79" s="70">
        <v>46830.218199999916</v>
      </c>
      <c r="G79" s="12">
        <v>869357.9593499999</v>
      </c>
      <c r="H79" s="12">
        <v>439596.06458333327</v>
      </c>
      <c r="I79" s="70">
        <v>614001.51468333311</v>
      </c>
      <c r="J79" s="15"/>
      <c r="K79" s="2"/>
      <c r="AD79" s="36"/>
      <c r="AE79" s="36"/>
      <c r="AF79" s="36"/>
      <c r="AG79" s="36"/>
      <c r="AH79" s="36"/>
      <c r="AI79" s="36"/>
      <c r="AJ79" s="36"/>
      <c r="AK79" s="36"/>
      <c r="AL79" s="36"/>
    </row>
    <row r="80" spans="1:38" x14ac:dyDescent="0.2">
      <c r="A80" s="17"/>
      <c r="B80" s="110"/>
      <c r="C80" s="211" t="s">
        <v>7</v>
      </c>
      <c r="D80" s="82">
        <v>108702.26241666668</v>
      </c>
      <c r="E80" s="12">
        <v>58508.585133333458</v>
      </c>
      <c r="F80" s="70">
        <v>45227.508200000026</v>
      </c>
      <c r="G80" s="12">
        <v>867406.20278333314</v>
      </c>
      <c r="H80" s="12">
        <v>447152.65969999984</v>
      </c>
      <c r="I80" s="70">
        <v>575329.63846666703</v>
      </c>
      <c r="J80" s="15"/>
      <c r="K80" s="2"/>
      <c r="AD80" s="36"/>
      <c r="AE80" s="36"/>
      <c r="AF80" s="36"/>
      <c r="AG80" s="36"/>
      <c r="AH80" s="36"/>
      <c r="AI80" s="36"/>
      <c r="AJ80" s="36"/>
      <c r="AK80" s="36"/>
      <c r="AL80" s="36"/>
    </row>
    <row r="81" spans="1:38" x14ac:dyDescent="0.2">
      <c r="A81" s="17"/>
      <c r="B81" s="110"/>
      <c r="C81" s="211" t="s">
        <v>8</v>
      </c>
      <c r="D81" s="82">
        <v>117099.68236666669</v>
      </c>
      <c r="E81" s="12">
        <v>59899.340266666688</v>
      </c>
      <c r="F81" s="70">
        <v>46592.749666666561</v>
      </c>
      <c r="G81" s="12">
        <v>923573.80946666619</v>
      </c>
      <c r="H81" s="12">
        <v>463830.35760000016</v>
      </c>
      <c r="I81" s="70">
        <v>583289.6021499997</v>
      </c>
      <c r="J81" s="15"/>
      <c r="K81" s="2"/>
      <c r="AD81" s="36"/>
      <c r="AE81" s="36"/>
      <c r="AF81" s="36"/>
      <c r="AG81" s="36"/>
      <c r="AH81" s="36"/>
      <c r="AI81" s="36"/>
      <c r="AJ81" s="36"/>
      <c r="AK81" s="36"/>
      <c r="AL81" s="36"/>
    </row>
    <row r="82" spans="1:38" x14ac:dyDescent="0.2">
      <c r="A82" s="17"/>
      <c r="B82" s="110"/>
      <c r="C82" s="211" t="s">
        <v>9</v>
      </c>
      <c r="D82" s="82">
        <v>123747.74784999978</v>
      </c>
      <c r="E82" s="12">
        <v>61070.938566666722</v>
      </c>
      <c r="F82" s="70">
        <v>48178.882783333363</v>
      </c>
      <c r="G82" s="12">
        <v>981024.28126666648</v>
      </c>
      <c r="H82" s="12">
        <v>469768.41363333369</v>
      </c>
      <c r="I82" s="70">
        <v>575818.21796666679</v>
      </c>
      <c r="J82" s="15"/>
      <c r="K82" s="2"/>
      <c r="AD82" s="36"/>
      <c r="AE82" s="36"/>
      <c r="AF82" s="36"/>
      <c r="AG82" s="36"/>
      <c r="AH82" s="36"/>
      <c r="AI82" s="36"/>
      <c r="AJ82" s="36"/>
      <c r="AK82" s="36"/>
      <c r="AL82" s="36"/>
    </row>
    <row r="83" spans="1:38" x14ac:dyDescent="0.2">
      <c r="A83" s="17"/>
      <c r="B83" s="110"/>
      <c r="C83" s="211" t="s">
        <v>10</v>
      </c>
      <c r="D83" s="82">
        <v>120010.9422166664</v>
      </c>
      <c r="E83" s="12">
        <v>57754.06654999996</v>
      </c>
      <c r="F83" s="70">
        <v>45937.595433333394</v>
      </c>
      <c r="G83" s="12">
        <v>976247.78113333276</v>
      </c>
      <c r="H83" s="12">
        <v>461848.24700000003</v>
      </c>
      <c r="I83" s="70">
        <v>562162.4462666664</v>
      </c>
      <c r="J83" s="15"/>
      <c r="K83" s="2"/>
      <c r="AD83" s="36"/>
      <c r="AE83" s="36"/>
      <c r="AF83" s="36"/>
      <c r="AG83" s="36"/>
      <c r="AH83" s="36"/>
      <c r="AI83" s="36"/>
      <c r="AJ83" s="36"/>
      <c r="AK83" s="36"/>
      <c r="AL83" s="36"/>
    </row>
    <row r="84" spans="1:38" x14ac:dyDescent="0.2">
      <c r="A84" s="17"/>
      <c r="B84" s="110"/>
      <c r="C84" s="211" t="s">
        <v>11</v>
      </c>
      <c r="D84" s="82">
        <v>122991.07635000006</v>
      </c>
      <c r="E84" s="12">
        <v>59013.157549999916</v>
      </c>
      <c r="F84" s="70">
        <v>45305.222349999953</v>
      </c>
      <c r="G84" s="12">
        <v>1025656.1643166664</v>
      </c>
      <c r="H84" s="12">
        <v>482244.63964999997</v>
      </c>
      <c r="I84" s="70">
        <v>566710.63089999987</v>
      </c>
      <c r="J84" s="15"/>
      <c r="K84" s="2"/>
      <c r="AD84" s="36"/>
      <c r="AE84" s="36"/>
      <c r="AF84" s="36"/>
      <c r="AG84" s="36"/>
      <c r="AH84" s="36"/>
      <c r="AI84" s="36"/>
      <c r="AJ84" s="36"/>
      <c r="AK84" s="36"/>
      <c r="AL84" s="36"/>
    </row>
    <row r="85" spans="1:38" x14ac:dyDescent="0.2">
      <c r="A85" s="17"/>
      <c r="B85" s="110"/>
      <c r="C85" s="211" t="s">
        <v>12</v>
      </c>
      <c r="D85" s="82">
        <v>123104.60438333351</v>
      </c>
      <c r="E85" s="12">
        <v>57030.415950000141</v>
      </c>
      <c r="F85" s="70">
        <v>44354.7575499999</v>
      </c>
      <c r="G85" s="12">
        <v>1034158.8081999997</v>
      </c>
      <c r="H85" s="12">
        <v>478443.78544999973</v>
      </c>
      <c r="I85" s="70">
        <v>553628.50753333303</v>
      </c>
      <c r="J85" s="15"/>
      <c r="K85" s="2"/>
      <c r="AD85" s="36"/>
      <c r="AE85" s="36"/>
      <c r="AF85" s="36"/>
      <c r="AG85" s="36"/>
      <c r="AH85" s="36"/>
      <c r="AI85" s="36"/>
      <c r="AJ85" s="36"/>
      <c r="AK85" s="36"/>
      <c r="AL85" s="36"/>
    </row>
    <row r="86" spans="1:38" x14ac:dyDescent="0.2">
      <c r="A86" s="17"/>
      <c r="B86" s="110"/>
      <c r="C86" s="211" t="s">
        <v>13</v>
      </c>
      <c r="D86" s="82">
        <v>129900.69186666678</v>
      </c>
      <c r="E86" s="12">
        <v>58700.645666666605</v>
      </c>
      <c r="F86" s="70">
        <v>48174.044133333387</v>
      </c>
      <c r="G86" s="12">
        <v>1079852.9943666668</v>
      </c>
      <c r="H86" s="12">
        <v>491297.59480000025</v>
      </c>
      <c r="I86" s="70">
        <v>593110.33333333337</v>
      </c>
      <c r="J86" s="15"/>
      <c r="K86" s="2"/>
      <c r="AD86" s="36"/>
      <c r="AE86" s="36"/>
      <c r="AF86" s="36"/>
      <c r="AG86" s="36"/>
      <c r="AH86" s="36"/>
      <c r="AI86" s="36"/>
      <c r="AJ86" s="36"/>
      <c r="AK86" s="36"/>
      <c r="AL86" s="36"/>
    </row>
    <row r="87" spans="1:38" ht="13.5" thickBot="1" x14ac:dyDescent="0.25">
      <c r="A87" s="17"/>
      <c r="B87" s="61" t="s">
        <v>87</v>
      </c>
      <c r="C87" s="210"/>
      <c r="D87" s="99">
        <f>SUM(D75:D86)</f>
        <v>1398841.3648666663</v>
      </c>
      <c r="E87" s="100">
        <f t="shared" ref="E87:I87" si="5">SUM(E75:E86)</f>
        <v>698426.8903166668</v>
      </c>
      <c r="F87" s="101">
        <f t="shared" si="5"/>
        <v>568734.490283333</v>
      </c>
      <c r="G87" s="100">
        <f t="shared" si="5"/>
        <v>11223651.080066664</v>
      </c>
      <c r="H87" s="100">
        <f t="shared" si="5"/>
        <v>5535417.9011666663</v>
      </c>
      <c r="I87" s="101">
        <f t="shared" si="5"/>
        <v>7255369.0424833316</v>
      </c>
      <c r="J87" s="15"/>
      <c r="K87" s="2"/>
      <c r="AD87" s="36"/>
      <c r="AE87" s="36"/>
      <c r="AF87" s="36"/>
      <c r="AG87" s="36"/>
      <c r="AH87" s="36"/>
      <c r="AI87" s="36"/>
      <c r="AJ87" s="36"/>
      <c r="AK87" s="36"/>
      <c r="AL87" s="36"/>
    </row>
    <row r="88" spans="1:38" ht="13.5" thickBot="1" x14ac:dyDescent="0.25">
      <c r="A88" s="17"/>
      <c r="B88" s="94"/>
      <c r="C88" s="94"/>
      <c r="D88" s="219"/>
      <c r="E88" s="219"/>
      <c r="F88" s="219"/>
      <c r="G88" s="219"/>
      <c r="H88" s="219"/>
      <c r="I88" s="219"/>
      <c r="J88" s="16"/>
      <c r="K88" s="2"/>
      <c r="AD88" s="36"/>
      <c r="AE88" s="36"/>
      <c r="AF88" s="36"/>
      <c r="AG88" s="36"/>
      <c r="AH88" s="36"/>
      <c r="AI88" s="36"/>
      <c r="AJ88" s="36"/>
      <c r="AK88" s="36"/>
      <c r="AL88" s="36"/>
    </row>
    <row r="89" spans="1:38" ht="13.5" thickBot="1" x14ac:dyDescent="0.25">
      <c r="A89" s="17"/>
      <c r="B89" s="254" t="s">
        <v>88</v>
      </c>
      <c r="C89" s="255"/>
      <c r="D89" s="265">
        <f>+D87/D74-1</f>
        <v>3.3354547174764271E-2</v>
      </c>
      <c r="E89" s="265">
        <f t="shared" ref="E89:I89" si="6">+E87/E74-1</f>
        <v>0.14681337731710831</v>
      </c>
      <c r="F89" s="265">
        <f t="shared" si="6"/>
        <v>-8.0500704566680903E-2</v>
      </c>
      <c r="G89" s="265">
        <f t="shared" si="6"/>
        <v>8.1270874392888048E-2</v>
      </c>
      <c r="H89" s="265">
        <f t="shared" si="6"/>
        <v>6.382027043508276E-2</v>
      </c>
      <c r="I89" s="266">
        <f t="shared" si="6"/>
        <v>-0.18197331421560925</v>
      </c>
      <c r="J89" s="16"/>
      <c r="K89" s="2"/>
      <c r="AD89" s="36"/>
      <c r="AE89" s="36"/>
      <c r="AF89" s="36"/>
      <c r="AG89" s="36"/>
      <c r="AH89" s="36"/>
      <c r="AI89" s="36"/>
      <c r="AJ89" s="36"/>
      <c r="AK89" s="36"/>
      <c r="AL89" s="36"/>
    </row>
    <row r="90" spans="1:38" x14ac:dyDescent="0.2">
      <c r="A90" s="17"/>
      <c r="B90" s="94"/>
      <c r="C90" s="94"/>
      <c r="J90" s="16"/>
      <c r="K90" s="2"/>
      <c r="AD90" s="36"/>
      <c r="AE90" s="36"/>
      <c r="AF90" s="36"/>
      <c r="AG90" s="36"/>
      <c r="AH90" s="36"/>
      <c r="AI90" s="36"/>
      <c r="AJ90" s="36"/>
      <c r="AK90" s="36"/>
      <c r="AL90" s="36"/>
    </row>
    <row r="91" spans="1:38" x14ac:dyDescent="0.2">
      <c r="A91" s="17"/>
      <c r="B91" s="45" t="s">
        <v>18</v>
      </c>
      <c r="C91" s="16"/>
      <c r="J91" s="16"/>
      <c r="K91" s="2"/>
      <c r="AD91" s="36"/>
      <c r="AE91" s="36"/>
      <c r="AF91" s="36"/>
      <c r="AG91" s="36"/>
      <c r="AH91" s="36"/>
      <c r="AI91" s="36"/>
      <c r="AJ91" s="36"/>
      <c r="AK91" s="36"/>
      <c r="AL91" s="36"/>
    </row>
    <row r="92" spans="1:38" x14ac:dyDescent="0.2">
      <c r="A92" s="17"/>
      <c r="B92" s="16"/>
      <c r="C92" s="16"/>
      <c r="D92" s="40"/>
      <c r="E92" s="16"/>
      <c r="F92" s="16"/>
      <c r="G92" s="16"/>
      <c r="H92" s="16"/>
      <c r="I92" s="16"/>
      <c r="J92" s="16"/>
      <c r="K92" s="2"/>
      <c r="AD92" s="36"/>
      <c r="AE92" s="36"/>
      <c r="AF92" s="36"/>
      <c r="AG92" s="36"/>
      <c r="AH92" s="36"/>
      <c r="AI92" s="36"/>
      <c r="AJ92" s="36"/>
      <c r="AK92" s="36"/>
      <c r="AL92" s="36"/>
    </row>
    <row r="93" spans="1:38" x14ac:dyDescent="0.2">
      <c r="A93" s="17"/>
      <c r="B93" s="16"/>
      <c r="C93" s="16"/>
      <c r="D93" s="40"/>
      <c r="E93" s="16"/>
      <c r="F93" s="16"/>
      <c r="G93" s="16"/>
      <c r="H93" s="16"/>
      <c r="I93" s="16"/>
      <c r="J93" s="16"/>
      <c r="K93" s="2"/>
      <c r="AD93" s="36"/>
      <c r="AE93" s="36"/>
      <c r="AF93" s="36"/>
      <c r="AG93" s="36"/>
      <c r="AH93" s="36"/>
      <c r="AI93" s="36"/>
      <c r="AJ93" s="36"/>
      <c r="AK93" s="36"/>
      <c r="AL93" s="36"/>
    </row>
    <row r="94" spans="1:38" x14ac:dyDescent="0.2">
      <c r="A94" s="17"/>
      <c r="B94" s="16"/>
      <c r="C94" s="16"/>
      <c r="D94" s="40"/>
      <c r="E94" s="16"/>
      <c r="F94" s="16"/>
      <c r="G94" s="16"/>
      <c r="H94" s="16"/>
      <c r="I94" s="16"/>
      <c r="J94" s="16"/>
      <c r="K94" s="2"/>
      <c r="AD94" s="36"/>
      <c r="AE94" s="36"/>
      <c r="AF94" s="36"/>
      <c r="AG94" s="36"/>
      <c r="AH94" s="36"/>
      <c r="AI94" s="36"/>
      <c r="AJ94" s="36"/>
      <c r="AK94" s="36"/>
      <c r="AL94" s="36"/>
    </row>
    <row r="95" spans="1:38" x14ac:dyDescent="0.2">
      <c r="A95" s="17"/>
      <c r="B95" s="16"/>
      <c r="C95" s="16"/>
      <c r="D95" s="40"/>
      <c r="E95" s="16"/>
      <c r="F95" s="16"/>
      <c r="G95" s="16"/>
      <c r="H95" s="16"/>
      <c r="I95" s="16"/>
      <c r="J95" s="16"/>
      <c r="K95" s="2"/>
      <c r="AD95" s="36"/>
      <c r="AE95" s="36"/>
      <c r="AF95" s="36"/>
      <c r="AG95" s="36"/>
      <c r="AH95" s="36"/>
      <c r="AI95" s="36"/>
      <c r="AJ95" s="36"/>
      <c r="AK95" s="36"/>
      <c r="AL95" s="36"/>
    </row>
    <row r="96" spans="1:38" x14ac:dyDescent="0.2">
      <c r="A96" s="17"/>
      <c r="B96" s="16"/>
      <c r="C96" s="16"/>
      <c r="D96" s="40"/>
      <c r="E96" s="16"/>
      <c r="F96" s="16"/>
      <c r="G96" s="16"/>
      <c r="H96" s="16"/>
      <c r="I96" s="16"/>
      <c r="J96" s="16"/>
      <c r="K96" s="2"/>
      <c r="AD96" s="36"/>
      <c r="AE96" s="36"/>
      <c r="AF96" s="36"/>
      <c r="AG96" s="36"/>
      <c r="AH96" s="36"/>
      <c r="AI96" s="36"/>
      <c r="AJ96" s="36"/>
      <c r="AK96" s="36"/>
      <c r="AL96" s="36"/>
    </row>
    <row r="97" spans="1:38" x14ac:dyDescent="0.2">
      <c r="A97" s="17"/>
      <c r="B97" s="16"/>
      <c r="C97" s="16"/>
      <c r="D97" s="40"/>
      <c r="E97" s="16"/>
      <c r="F97" s="16"/>
      <c r="G97" s="16"/>
      <c r="H97" s="16"/>
      <c r="I97" s="16"/>
      <c r="J97" s="16"/>
      <c r="K97" s="2"/>
      <c r="AD97" s="36"/>
      <c r="AE97" s="36"/>
      <c r="AF97" s="36"/>
      <c r="AG97" s="36"/>
      <c r="AH97" s="36"/>
      <c r="AI97" s="36"/>
      <c r="AJ97" s="36"/>
      <c r="AK97" s="36"/>
      <c r="AL97" s="36"/>
    </row>
    <row r="98" spans="1:38" x14ac:dyDescent="0.2">
      <c r="A98" s="17"/>
      <c r="B98" s="16"/>
      <c r="C98" s="16"/>
      <c r="D98" s="40"/>
      <c r="E98" s="16"/>
      <c r="F98" s="16"/>
      <c r="G98" s="16"/>
      <c r="H98" s="16"/>
      <c r="I98" s="16"/>
      <c r="J98" s="16"/>
      <c r="K98" s="2"/>
      <c r="AD98" s="36"/>
      <c r="AE98" s="36"/>
      <c r="AF98" s="36"/>
      <c r="AG98" s="36"/>
      <c r="AH98" s="36"/>
      <c r="AI98" s="36"/>
      <c r="AJ98" s="36"/>
      <c r="AK98" s="36"/>
      <c r="AL98" s="36"/>
    </row>
    <row r="99" spans="1:38" x14ac:dyDescent="0.2">
      <c r="A99" s="17"/>
      <c r="B99" s="16"/>
      <c r="C99" s="16"/>
      <c r="D99" s="40"/>
      <c r="E99" s="16"/>
      <c r="F99" s="16"/>
      <c r="G99" s="16"/>
      <c r="H99" s="16"/>
      <c r="I99" s="16"/>
      <c r="J99" s="16"/>
      <c r="K99" s="2"/>
      <c r="AD99" s="36"/>
      <c r="AE99" s="36"/>
      <c r="AF99" s="36"/>
      <c r="AG99" s="36"/>
      <c r="AH99" s="36"/>
      <c r="AI99" s="36"/>
      <c r="AJ99" s="36"/>
      <c r="AK99" s="36"/>
      <c r="AL99" s="36"/>
    </row>
    <row r="100" spans="1:38" x14ac:dyDescent="0.2">
      <c r="A100" s="17"/>
      <c r="B100" s="16"/>
      <c r="C100" s="16"/>
      <c r="D100" s="40"/>
      <c r="E100" s="16"/>
      <c r="F100" s="16"/>
      <c r="G100" s="16"/>
      <c r="H100" s="16"/>
      <c r="I100" s="16"/>
      <c r="J100" s="16"/>
      <c r="K100" s="2"/>
      <c r="AD100" s="36"/>
      <c r="AE100" s="36"/>
      <c r="AF100" s="36"/>
      <c r="AG100" s="36"/>
      <c r="AH100" s="36"/>
      <c r="AI100" s="36"/>
      <c r="AJ100" s="36"/>
      <c r="AK100" s="36"/>
      <c r="AL100" s="36"/>
    </row>
    <row r="101" spans="1:38" x14ac:dyDescent="0.2">
      <c r="A101" s="17"/>
      <c r="B101" s="16"/>
      <c r="C101" s="16"/>
      <c r="D101" s="40"/>
      <c r="E101" s="16"/>
      <c r="F101" s="16"/>
      <c r="G101" s="16"/>
      <c r="H101" s="16"/>
      <c r="I101" s="16"/>
      <c r="J101" s="16"/>
      <c r="K101" s="2"/>
      <c r="AD101" s="36"/>
      <c r="AE101" s="36"/>
      <c r="AF101" s="36"/>
      <c r="AG101" s="36"/>
      <c r="AH101" s="36"/>
      <c r="AI101" s="36"/>
      <c r="AJ101" s="36"/>
      <c r="AK101" s="36"/>
      <c r="AL101" s="36"/>
    </row>
    <row r="102" spans="1:38" x14ac:dyDescent="0.2">
      <c r="A102" s="17"/>
      <c r="B102" s="16"/>
      <c r="C102" s="16"/>
      <c r="D102" s="40"/>
      <c r="E102" s="16"/>
      <c r="F102" s="16"/>
      <c r="G102" s="16"/>
      <c r="H102" s="16"/>
      <c r="I102" s="16"/>
      <c r="J102" s="16"/>
      <c r="K102" s="2"/>
      <c r="AD102" s="36"/>
      <c r="AE102" s="36"/>
      <c r="AF102" s="36"/>
      <c r="AG102" s="36"/>
      <c r="AH102" s="36"/>
      <c r="AI102" s="36"/>
      <c r="AJ102" s="36"/>
      <c r="AK102" s="36"/>
      <c r="AL102" s="36"/>
    </row>
    <row r="103" spans="1:38" x14ac:dyDescent="0.2">
      <c r="A103" s="17"/>
      <c r="B103" s="16"/>
      <c r="C103" s="16"/>
      <c r="D103" s="40"/>
      <c r="E103" s="16"/>
      <c r="F103" s="16"/>
      <c r="G103" s="16"/>
      <c r="H103" s="16"/>
      <c r="I103" s="16"/>
      <c r="J103" s="16"/>
      <c r="K103" s="2"/>
      <c r="AD103" s="36"/>
      <c r="AE103" s="36"/>
      <c r="AF103" s="36"/>
      <c r="AG103" s="36"/>
      <c r="AH103" s="36"/>
      <c r="AI103" s="36"/>
      <c r="AJ103" s="36"/>
      <c r="AK103" s="36"/>
      <c r="AL103" s="36"/>
    </row>
    <row r="104" spans="1:38" x14ac:dyDescent="0.2">
      <c r="A104" s="17"/>
      <c r="B104" s="16"/>
      <c r="C104" s="16"/>
      <c r="D104" s="40"/>
      <c r="E104" s="16"/>
      <c r="F104" s="16"/>
      <c r="G104" s="16"/>
      <c r="H104" s="16"/>
      <c r="I104" s="16"/>
      <c r="J104" s="16"/>
      <c r="K104" s="2"/>
      <c r="AD104" s="36"/>
      <c r="AE104" s="36"/>
      <c r="AF104" s="36"/>
      <c r="AG104" s="36"/>
      <c r="AH104" s="36"/>
      <c r="AI104" s="36"/>
      <c r="AJ104" s="36"/>
      <c r="AK104" s="36"/>
      <c r="AL104" s="36"/>
    </row>
    <row r="105" spans="1:38" x14ac:dyDescent="0.2">
      <c r="A105" s="17"/>
      <c r="B105" s="16"/>
      <c r="C105" s="16"/>
      <c r="D105" s="40"/>
      <c r="E105" s="16"/>
      <c r="F105" s="16"/>
      <c r="G105" s="16"/>
      <c r="H105" s="16"/>
      <c r="I105" s="16"/>
      <c r="J105" s="16"/>
      <c r="K105" s="2"/>
      <c r="AD105" s="36"/>
      <c r="AE105" s="36"/>
      <c r="AF105" s="36"/>
      <c r="AG105" s="36"/>
      <c r="AH105" s="36"/>
      <c r="AI105" s="36"/>
      <c r="AJ105" s="36"/>
      <c r="AK105" s="36"/>
      <c r="AL105" s="36"/>
    </row>
    <row r="106" spans="1:38" x14ac:dyDescent="0.2">
      <c r="A106" s="17"/>
      <c r="B106" s="16"/>
      <c r="C106" s="16"/>
      <c r="D106" s="40"/>
      <c r="E106" s="16"/>
      <c r="F106" s="16"/>
      <c r="G106" s="16"/>
      <c r="H106" s="16"/>
      <c r="I106" s="16"/>
      <c r="J106" s="16"/>
      <c r="K106" s="2"/>
      <c r="AD106" s="36"/>
      <c r="AE106" s="36"/>
      <c r="AF106" s="36"/>
      <c r="AG106" s="36"/>
      <c r="AH106" s="36"/>
      <c r="AI106" s="36"/>
      <c r="AJ106" s="36"/>
      <c r="AK106" s="36"/>
      <c r="AL106" s="36"/>
    </row>
    <row r="107" spans="1:38" x14ac:dyDescent="0.2">
      <c r="A107" s="17"/>
      <c r="B107" s="16"/>
      <c r="C107" s="16"/>
      <c r="D107" s="40"/>
      <c r="E107" s="16"/>
      <c r="F107" s="16"/>
      <c r="G107" s="16"/>
      <c r="H107" s="16"/>
      <c r="I107" s="16"/>
      <c r="J107" s="16"/>
      <c r="K107" s="2"/>
      <c r="AD107" s="36"/>
      <c r="AE107" s="36"/>
      <c r="AF107" s="36"/>
      <c r="AG107" s="36"/>
      <c r="AH107" s="36"/>
      <c r="AI107" s="36"/>
      <c r="AJ107" s="36"/>
      <c r="AK107" s="36"/>
      <c r="AL107" s="36"/>
    </row>
    <row r="108" spans="1:38" x14ac:dyDescent="0.2">
      <c r="A108" s="17"/>
      <c r="B108" s="16"/>
      <c r="C108" s="16"/>
      <c r="D108" s="40"/>
      <c r="E108" s="16"/>
      <c r="F108" s="16"/>
      <c r="G108" s="16"/>
      <c r="H108" s="16"/>
      <c r="I108" s="16"/>
      <c r="J108" s="16"/>
      <c r="K108" s="2"/>
      <c r="AD108" s="36"/>
      <c r="AE108" s="36"/>
      <c r="AF108" s="36"/>
      <c r="AG108" s="36"/>
      <c r="AH108" s="36"/>
      <c r="AI108" s="36"/>
      <c r="AJ108" s="36"/>
      <c r="AK108" s="36"/>
      <c r="AL108" s="36"/>
    </row>
    <row r="109" spans="1:38" x14ac:dyDescent="0.2">
      <c r="A109" s="17"/>
      <c r="B109" s="16"/>
      <c r="C109" s="16"/>
      <c r="D109" s="40"/>
      <c r="E109" s="16"/>
      <c r="F109" s="16"/>
      <c r="G109" s="16"/>
      <c r="H109" s="16"/>
      <c r="I109" s="16"/>
      <c r="J109" s="41"/>
      <c r="K109" s="2"/>
      <c r="AD109" s="36"/>
      <c r="AE109" s="36"/>
      <c r="AF109" s="36"/>
      <c r="AG109" s="36"/>
      <c r="AH109" s="36"/>
      <c r="AI109" s="36"/>
      <c r="AJ109" s="36"/>
      <c r="AK109" s="36"/>
      <c r="AL109" s="36"/>
    </row>
    <row r="110" spans="1:38" hidden="1" x14ac:dyDescent="0.2">
      <c r="B110" s="16"/>
      <c r="C110" s="16"/>
      <c r="D110" s="40"/>
      <c r="E110" s="16"/>
      <c r="F110" s="16"/>
      <c r="G110" s="15"/>
      <c r="H110" s="15"/>
      <c r="I110" s="16"/>
      <c r="AD110" s="36"/>
      <c r="AE110" s="36"/>
      <c r="AF110" s="36"/>
      <c r="AG110" s="36"/>
      <c r="AH110" s="36"/>
      <c r="AI110" s="36"/>
      <c r="AJ110" s="36"/>
      <c r="AK110" s="36"/>
      <c r="AL110" s="36"/>
    </row>
    <row r="111" spans="1:38" hidden="1" x14ac:dyDescent="0.2">
      <c r="B111" s="16"/>
      <c r="C111" s="16"/>
      <c r="D111" s="40"/>
      <c r="E111" s="16"/>
      <c r="F111" s="16"/>
      <c r="G111" s="16"/>
      <c r="H111" s="16"/>
      <c r="I111" s="16"/>
      <c r="AD111" s="36"/>
      <c r="AE111" s="36"/>
      <c r="AF111" s="36"/>
      <c r="AG111" s="36"/>
      <c r="AH111" s="36"/>
      <c r="AI111" s="36"/>
      <c r="AJ111" s="36"/>
      <c r="AK111" s="36"/>
      <c r="AL111" s="36"/>
    </row>
    <row r="112" spans="1:38" hidden="1" x14ac:dyDescent="0.2">
      <c r="B112" s="16"/>
      <c r="C112" s="16"/>
      <c r="D112" s="16"/>
      <c r="E112" s="16"/>
      <c r="F112" s="16"/>
      <c r="G112" s="16"/>
      <c r="H112" s="16"/>
      <c r="I112" s="16"/>
      <c r="AD112" s="36"/>
      <c r="AE112" s="36"/>
      <c r="AF112" s="36"/>
      <c r="AG112" s="36"/>
      <c r="AH112" s="36"/>
      <c r="AI112" s="36"/>
      <c r="AJ112" s="36"/>
      <c r="AK112" s="36"/>
      <c r="AL112" s="36"/>
    </row>
    <row r="113" spans="30:38" hidden="1" x14ac:dyDescent="0.2">
      <c r="AD113" s="36"/>
      <c r="AE113" s="36"/>
      <c r="AF113" s="36"/>
      <c r="AG113" s="36"/>
      <c r="AH113" s="36"/>
      <c r="AI113" s="36"/>
      <c r="AJ113" s="36"/>
      <c r="AK113" s="36"/>
      <c r="AL113" s="36"/>
    </row>
    <row r="114" spans="30:38" hidden="1" x14ac:dyDescent="0.2">
      <c r="AD114" s="36"/>
      <c r="AE114" s="36"/>
      <c r="AF114" s="36"/>
      <c r="AG114" s="36"/>
      <c r="AH114" s="36"/>
      <c r="AI114" s="36"/>
      <c r="AJ114" s="36"/>
      <c r="AK114" s="36"/>
      <c r="AL114" s="36"/>
    </row>
    <row r="115" spans="30:38" hidden="1" x14ac:dyDescent="0.2">
      <c r="AD115" s="36"/>
      <c r="AE115" s="36"/>
      <c r="AF115" s="36"/>
      <c r="AG115" s="36"/>
      <c r="AH115" s="36"/>
      <c r="AI115" s="36"/>
      <c r="AJ115" s="36"/>
      <c r="AK115" s="36"/>
      <c r="AL115" s="36"/>
    </row>
    <row r="116" spans="30:38" hidden="1" x14ac:dyDescent="0.2">
      <c r="AD116" s="36"/>
      <c r="AE116" s="36"/>
      <c r="AF116" s="36"/>
      <c r="AG116" s="36"/>
      <c r="AH116" s="36"/>
      <c r="AI116" s="36"/>
      <c r="AJ116" s="36"/>
      <c r="AK116" s="36"/>
      <c r="AL116" s="36"/>
    </row>
    <row r="117" spans="30:38" hidden="1" x14ac:dyDescent="0.2">
      <c r="AD117" s="36"/>
      <c r="AE117" s="36"/>
      <c r="AF117" s="36"/>
      <c r="AG117" s="36"/>
      <c r="AH117" s="36"/>
      <c r="AI117" s="36"/>
      <c r="AJ117" s="36"/>
      <c r="AK117" s="36"/>
      <c r="AL117" s="36"/>
    </row>
    <row r="118" spans="30:38" hidden="1" x14ac:dyDescent="0.2">
      <c r="AD118" s="36"/>
      <c r="AE118" s="36"/>
      <c r="AF118" s="36"/>
      <c r="AG118" s="36"/>
      <c r="AH118" s="36"/>
      <c r="AI118" s="36"/>
      <c r="AJ118" s="36"/>
      <c r="AK118" s="36"/>
      <c r="AL118" s="36"/>
    </row>
    <row r="119" spans="30:38" hidden="1" x14ac:dyDescent="0.2">
      <c r="AD119" s="36"/>
      <c r="AE119" s="36"/>
      <c r="AF119" s="36"/>
      <c r="AG119" s="36"/>
      <c r="AH119" s="36"/>
      <c r="AI119" s="36"/>
      <c r="AJ119" s="36"/>
      <c r="AK119" s="36"/>
      <c r="AL119" s="36"/>
    </row>
    <row r="120" spans="30:38" hidden="1" x14ac:dyDescent="0.2">
      <c r="AD120" s="36"/>
      <c r="AE120" s="36"/>
      <c r="AF120" s="36"/>
      <c r="AG120" s="36"/>
      <c r="AH120" s="36"/>
      <c r="AI120" s="36"/>
      <c r="AJ120" s="36"/>
      <c r="AK120" s="36"/>
      <c r="AL120" s="36"/>
    </row>
    <row r="121" spans="30:38" hidden="1" x14ac:dyDescent="0.2">
      <c r="AD121" s="36"/>
      <c r="AE121" s="36"/>
      <c r="AF121" s="36"/>
      <c r="AG121" s="36"/>
      <c r="AH121" s="36"/>
      <c r="AI121" s="36"/>
      <c r="AJ121" s="36"/>
      <c r="AK121" s="36"/>
      <c r="AL121" s="36"/>
    </row>
    <row r="122" spans="30:38" hidden="1" x14ac:dyDescent="0.2">
      <c r="AD122" s="36"/>
      <c r="AE122" s="36"/>
      <c r="AF122" s="36"/>
      <c r="AG122" s="36"/>
      <c r="AH122" s="36"/>
      <c r="AI122" s="36"/>
      <c r="AJ122" s="36"/>
      <c r="AK122" s="36"/>
      <c r="AL122" s="36"/>
    </row>
    <row r="123" spans="30:38" hidden="1" x14ac:dyDescent="0.2">
      <c r="AD123" s="36"/>
      <c r="AE123" s="36"/>
      <c r="AF123" s="36"/>
      <c r="AG123" s="36"/>
      <c r="AH123" s="36"/>
      <c r="AI123" s="36"/>
      <c r="AJ123" s="36"/>
      <c r="AK123" s="36"/>
      <c r="AL123" s="36"/>
    </row>
    <row r="124" spans="30:38" hidden="1" x14ac:dyDescent="0.2">
      <c r="AD124" s="36"/>
      <c r="AE124" s="36"/>
      <c r="AF124" s="36"/>
      <c r="AG124" s="36"/>
      <c r="AH124" s="36"/>
      <c r="AI124" s="36"/>
      <c r="AJ124" s="36"/>
      <c r="AK124" s="36"/>
      <c r="AL124" s="36"/>
    </row>
    <row r="125" spans="30:38" hidden="1" x14ac:dyDescent="0.2">
      <c r="AD125" s="36"/>
      <c r="AE125" s="36"/>
      <c r="AF125" s="36"/>
      <c r="AG125" s="36"/>
      <c r="AH125" s="36"/>
      <c r="AI125" s="36"/>
      <c r="AJ125" s="36"/>
      <c r="AK125" s="36"/>
      <c r="AL125" s="36"/>
    </row>
    <row r="126" spans="30:38" hidden="1" x14ac:dyDescent="0.2">
      <c r="AD126" s="36"/>
      <c r="AE126" s="36"/>
      <c r="AF126" s="36"/>
      <c r="AG126" s="36"/>
      <c r="AH126" s="36"/>
      <c r="AI126" s="36"/>
      <c r="AJ126" s="36"/>
      <c r="AK126" s="36"/>
      <c r="AL126" s="36"/>
    </row>
    <row r="127" spans="30:38" hidden="1" x14ac:dyDescent="0.2">
      <c r="AD127" s="36"/>
      <c r="AE127" s="36"/>
      <c r="AF127" s="36"/>
      <c r="AG127" s="36"/>
      <c r="AH127" s="36"/>
      <c r="AI127" s="36"/>
      <c r="AJ127" s="36"/>
      <c r="AK127" s="36"/>
      <c r="AL127" s="36"/>
    </row>
    <row r="128" spans="30:38" hidden="1" x14ac:dyDescent="0.2">
      <c r="AD128" s="36"/>
      <c r="AE128" s="36"/>
      <c r="AF128" s="36"/>
      <c r="AG128" s="36"/>
      <c r="AH128" s="36"/>
      <c r="AI128" s="36"/>
      <c r="AJ128" s="36"/>
      <c r="AK128" s="36"/>
      <c r="AL128" s="36"/>
    </row>
    <row r="129" spans="30:38" hidden="1" x14ac:dyDescent="0.2">
      <c r="AD129" s="36"/>
      <c r="AE129" s="36"/>
      <c r="AF129" s="36"/>
      <c r="AG129" s="36"/>
      <c r="AH129" s="36"/>
      <c r="AI129" s="36"/>
      <c r="AJ129" s="36"/>
      <c r="AK129" s="36"/>
      <c r="AL129" s="36"/>
    </row>
    <row r="130" spans="30:38" hidden="1" x14ac:dyDescent="0.2">
      <c r="AD130" s="36"/>
      <c r="AE130" s="36"/>
      <c r="AF130" s="36"/>
      <c r="AG130" s="36"/>
      <c r="AH130" s="36"/>
      <c r="AI130" s="36"/>
      <c r="AJ130" s="36"/>
      <c r="AK130" s="36"/>
      <c r="AL130" s="36"/>
    </row>
    <row r="131" spans="30:38" hidden="1" x14ac:dyDescent="0.2">
      <c r="AD131" s="36"/>
      <c r="AE131" s="36"/>
      <c r="AF131" s="36"/>
      <c r="AG131" s="36"/>
      <c r="AH131" s="36"/>
      <c r="AI131" s="36"/>
      <c r="AJ131" s="36"/>
      <c r="AK131" s="36"/>
      <c r="AL131" s="36"/>
    </row>
    <row r="132" spans="30:38" hidden="1" x14ac:dyDescent="0.2">
      <c r="AD132" s="36"/>
      <c r="AE132" s="36"/>
      <c r="AF132" s="36"/>
      <c r="AG132" s="36"/>
      <c r="AH132" s="36"/>
      <c r="AI132" s="36"/>
      <c r="AJ132" s="36"/>
      <c r="AK132" s="36"/>
      <c r="AL132" s="36"/>
    </row>
    <row r="133" spans="30:38" hidden="1" x14ac:dyDescent="0.2">
      <c r="AD133" s="36"/>
      <c r="AE133" s="36"/>
      <c r="AF133" s="36"/>
      <c r="AG133" s="36"/>
      <c r="AH133" s="36"/>
      <c r="AI133" s="36"/>
      <c r="AJ133" s="36"/>
      <c r="AK133" s="36"/>
      <c r="AL133" s="36"/>
    </row>
    <row r="134" spans="30:38" hidden="1" x14ac:dyDescent="0.2">
      <c r="AD134" s="36"/>
      <c r="AE134" s="36"/>
      <c r="AF134" s="36"/>
      <c r="AG134" s="36"/>
      <c r="AH134" s="36"/>
      <c r="AI134" s="36"/>
      <c r="AJ134" s="36"/>
      <c r="AK134" s="36"/>
      <c r="AL134" s="36"/>
    </row>
    <row r="135" spans="30:38" hidden="1" x14ac:dyDescent="0.2">
      <c r="AD135" s="36"/>
      <c r="AE135" s="36"/>
      <c r="AF135" s="36"/>
      <c r="AG135" s="36"/>
      <c r="AH135" s="36"/>
      <c r="AI135" s="36"/>
      <c r="AJ135" s="36"/>
      <c r="AK135" s="36"/>
      <c r="AL135" s="36"/>
    </row>
    <row r="136" spans="30:38" hidden="1" x14ac:dyDescent="0.2">
      <c r="AD136" s="36"/>
      <c r="AE136" s="36"/>
      <c r="AF136" s="36"/>
      <c r="AG136" s="36"/>
      <c r="AH136" s="36"/>
      <c r="AI136" s="36"/>
      <c r="AJ136" s="36"/>
      <c r="AK136" s="36"/>
      <c r="AL136" s="36"/>
    </row>
    <row r="137" spans="30:38" hidden="1" x14ac:dyDescent="0.2">
      <c r="AD137" s="36"/>
      <c r="AE137" s="36"/>
      <c r="AF137" s="36"/>
      <c r="AG137" s="36"/>
      <c r="AH137" s="36"/>
      <c r="AI137" s="36"/>
      <c r="AJ137" s="36"/>
      <c r="AK137" s="36"/>
      <c r="AL137" s="36"/>
    </row>
    <row r="138" spans="30:38" hidden="1" x14ac:dyDescent="0.2">
      <c r="AD138" s="36"/>
      <c r="AE138" s="36"/>
      <c r="AF138" s="36"/>
      <c r="AG138" s="36"/>
      <c r="AH138" s="36"/>
      <c r="AI138" s="36"/>
      <c r="AJ138" s="36"/>
      <c r="AK138" s="36"/>
      <c r="AL138" s="36"/>
    </row>
    <row r="139" spans="30:38" hidden="1" x14ac:dyDescent="0.2">
      <c r="AD139" s="36"/>
      <c r="AE139" s="36"/>
      <c r="AF139" s="36"/>
      <c r="AG139" s="36"/>
      <c r="AH139" s="36"/>
      <c r="AI139" s="36"/>
      <c r="AJ139" s="36"/>
      <c r="AK139" s="36"/>
      <c r="AL139" s="36"/>
    </row>
    <row r="140" spans="30:38" hidden="1" x14ac:dyDescent="0.2">
      <c r="AD140" s="36"/>
      <c r="AE140" s="36"/>
      <c r="AF140" s="36"/>
      <c r="AG140" s="36"/>
      <c r="AH140" s="36"/>
      <c r="AI140" s="36"/>
      <c r="AJ140" s="36"/>
      <c r="AK140" s="36"/>
      <c r="AL140" s="36"/>
    </row>
    <row r="141" spans="30:38" hidden="1" x14ac:dyDescent="0.2">
      <c r="AD141" s="36"/>
      <c r="AE141" s="36"/>
      <c r="AF141" s="36"/>
      <c r="AG141" s="36"/>
      <c r="AH141" s="36"/>
      <c r="AI141" s="36"/>
      <c r="AJ141" s="36"/>
      <c r="AK141" s="36"/>
      <c r="AL141" s="36"/>
    </row>
    <row r="142" spans="30:38" hidden="1" x14ac:dyDescent="0.2">
      <c r="AD142" s="36"/>
      <c r="AE142" s="36"/>
      <c r="AF142" s="36"/>
      <c r="AG142" s="36"/>
      <c r="AH142" s="36"/>
      <c r="AI142" s="36"/>
      <c r="AJ142" s="36"/>
      <c r="AK142" s="36"/>
      <c r="AL142" s="36"/>
    </row>
    <row r="143" spans="30:38" hidden="1" x14ac:dyDescent="0.2">
      <c r="AD143" s="36"/>
      <c r="AE143" s="36"/>
      <c r="AF143" s="36"/>
      <c r="AG143" s="36"/>
      <c r="AH143" s="36"/>
      <c r="AI143" s="36"/>
      <c r="AJ143" s="36"/>
      <c r="AK143" s="36"/>
      <c r="AL143" s="36"/>
    </row>
    <row r="144" spans="30:38" hidden="1" x14ac:dyDescent="0.2">
      <c r="AD144" s="36"/>
      <c r="AE144" s="36"/>
      <c r="AF144" s="36"/>
      <c r="AG144" s="36"/>
      <c r="AH144" s="36"/>
      <c r="AI144" s="36"/>
      <c r="AJ144" s="36"/>
      <c r="AK144" s="36"/>
      <c r="AL144" s="36"/>
    </row>
    <row r="145" spans="30:38" hidden="1" x14ac:dyDescent="0.2">
      <c r="AD145" s="36"/>
      <c r="AE145" s="36"/>
      <c r="AF145" s="36"/>
      <c r="AG145" s="36"/>
      <c r="AH145" s="36"/>
      <c r="AI145" s="36"/>
      <c r="AJ145" s="36"/>
      <c r="AK145" s="36"/>
      <c r="AL145" s="36"/>
    </row>
    <row r="146" spans="30:38" hidden="1" x14ac:dyDescent="0.2">
      <c r="AD146" s="36"/>
      <c r="AE146" s="36"/>
      <c r="AF146" s="36"/>
      <c r="AG146" s="36"/>
      <c r="AH146" s="36"/>
      <c r="AI146" s="36"/>
      <c r="AJ146" s="36"/>
      <c r="AK146" s="36"/>
      <c r="AL146" s="36"/>
    </row>
    <row r="147" spans="30:38" hidden="1" x14ac:dyDescent="0.2">
      <c r="AD147" s="36"/>
      <c r="AE147" s="36"/>
      <c r="AF147" s="36"/>
      <c r="AG147" s="36"/>
      <c r="AH147" s="36"/>
      <c r="AI147" s="36"/>
      <c r="AJ147" s="36"/>
      <c r="AK147" s="36"/>
      <c r="AL147" s="36"/>
    </row>
    <row r="148" spans="30:38" hidden="1" x14ac:dyDescent="0.2">
      <c r="AD148" s="36"/>
      <c r="AE148" s="36"/>
      <c r="AF148" s="36"/>
      <c r="AG148" s="36"/>
      <c r="AH148" s="36"/>
      <c r="AI148" s="36"/>
      <c r="AJ148" s="36"/>
      <c r="AK148" s="36"/>
      <c r="AL148" s="36"/>
    </row>
    <row r="149" spans="30:38" hidden="1" x14ac:dyDescent="0.2">
      <c r="AD149" s="36"/>
      <c r="AE149" s="36"/>
      <c r="AF149" s="36"/>
      <c r="AG149" s="36"/>
      <c r="AH149" s="36"/>
      <c r="AI149" s="36"/>
      <c r="AJ149" s="36"/>
      <c r="AK149" s="36"/>
      <c r="AL149" s="36"/>
    </row>
    <row r="150" spans="30:38" hidden="1" x14ac:dyDescent="0.2">
      <c r="AD150" s="36"/>
      <c r="AE150" s="36"/>
      <c r="AF150" s="36"/>
      <c r="AG150" s="36"/>
      <c r="AH150" s="36"/>
      <c r="AI150" s="36"/>
      <c r="AJ150" s="36"/>
      <c r="AK150" s="36"/>
      <c r="AL150" s="36"/>
    </row>
    <row r="151" spans="30:38" hidden="1" x14ac:dyDescent="0.2">
      <c r="AD151" s="36"/>
      <c r="AE151" s="36"/>
      <c r="AF151" s="36"/>
      <c r="AG151" s="36"/>
      <c r="AH151" s="36"/>
      <c r="AI151" s="36"/>
      <c r="AJ151" s="36"/>
      <c r="AK151" s="36"/>
      <c r="AL151" s="36"/>
    </row>
    <row r="152" spans="30:38" hidden="1" x14ac:dyDescent="0.2">
      <c r="AD152" s="36"/>
      <c r="AE152" s="36"/>
      <c r="AF152" s="36"/>
      <c r="AG152" s="36"/>
      <c r="AH152" s="36"/>
      <c r="AI152" s="36"/>
      <c r="AJ152" s="36"/>
      <c r="AK152" s="36"/>
      <c r="AL152" s="36"/>
    </row>
    <row r="153" spans="30:38" hidden="1" x14ac:dyDescent="0.2">
      <c r="AD153" s="36"/>
      <c r="AE153" s="36"/>
      <c r="AF153" s="36"/>
      <c r="AG153" s="36"/>
      <c r="AH153" s="36"/>
      <c r="AI153" s="36"/>
      <c r="AJ153" s="36"/>
      <c r="AK153" s="36"/>
      <c r="AL153" s="36"/>
    </row>
    <row r="154" spans="30:38" hidden="1" x14ac:dyDescent="0.2">
      <c r="AD154" s="36"/>
      <c r="AE154" s="36"/>
      <c r="AF154" s="36"/>
      <c r="AG154" s="36"/>
      <c r="AH154" s="36"/>
      <c r="AI154" s="36"/>
      <c r="AJ154" s="36"/>
      <c r="AK154" s="36"/>
      <c r="AL154" s="36"/>
    </row>
    <row r="155" spans="30:38" hidden="1" x14ac:dyDescent="0.2">
      <c r="AD155" s="36"/>
      <c r="AE155" s="36"/>
      <c r="AF155" s="36"/>
      <c r="AG155" s="36"/>
      <c r="AH155" s="36"/>
      <c r="AI155" s="36"/>
      <c r="AJ155" s="36"/>
      <c r="AK155" s="36"/>
      <c r="AL155" s="36"/>
    </row>
    <row r="156" spans="30:38" hidden="1" x14ac:dyDescent="0.2">
      <c r="AD156" s="36"/>
      <c r="AE156" s="36"/>
      <c r="AF156" s="36"/>
      <c r="AG156" s="36"/>
      <c r="AH156" s="36"/>
      <c r="AI156" s="36"/>
      <c r="AJ156" s="36"/>
      <c r="AK156" s="36"/>
      <c r="AL156" s="36"/>
    </row>
    <row r="157" spans="30:38" hidden="1" x14ac:dyDescent="0.2">
      <c r="AD157" s="36"/>
      <c r="AE157" s="36"/>
      <c r="AF157" s="36"/>
      <c r="AG157" s="36"/>
      <c r="AH157" s="36"/>
      <c r="AI157" s="36"/>
      <c r="AJ157" s="36"/>
      <c r="AK157" s="36"/>
      <c r="AL157" s="36"/>
    </row>
    <row r="158" spans="30:38" hidden="1" x14ac:dyDescent="0.2">
      <c r="AD158" s="36"/>
      <c r="AE158" s="36"/>
      <c r="AF158" s="36"/>
      <c r="AG158" s="36"/>
      <c r="AH158" s="36"/>
      <c r="AI158" s="36"/>
      <c r="AJ158" s="36"/>
      <c r="AK158" s="36"/>
      <c r="AL158" s="36"/>
    </row>
    <row r="159" spans="30:38" hidden="1" x14ac:dyDescent="0.2">
      <c r="AD159" s="36"/>
      <c r="AE159" s="36"/>
      <c r="AF159" s="36"/>
      <c r="AG159" s="36"/>
      <c r="AH159" s="36"/>
      <c r="AI159" s="36"/>
      <c r="AJ159" s="36"/>
      <c r="AK159" s="36"/>
      <c r="AL159" s="36"/>
    </row>
    <row r="160" spans="30:38" hidden="1" x14ac:dyDescent="0.2">
      <c r="AD160" s="36"/>
      <c r="AE160" s="36"/>
      <c r="AF160" s="36"/>
      <c r="AG160" s="36"/>
      <c r="AH160" s="36"/>
      <c r="AI160" s="36"/>
      <c r="AJ160" s="36"/>
      <c r="AK160" s="36"/>
      <c r="AL160" s="36"/>
    </row>
    <row r="161" spans="30:38" hidden="1" x14ac:dyDescent="0.2">
      <c r="AD161" s="36"/>
      <c r="AE161" s="36"/>
      <c r="AF161" s="36"/>
      <c r="AG161" s="36"/>
      <c r="AH161" s="36"/>
      <c r="AI161" s="36"/>
      <c r="AJ161" s="36"/>
      <c r="AK161" s="36"/>
      <c r="AL161" s="36"/>
    </row>
    <row r="162" spans="30:38" hidden="1" x14ac:dyDescent="0.2">
      <c r="AD162" s="36"/>
      <c r="AE162" s="36"/>
      <c r="AF162" s="36"/>
      <c r="AG162" s="36"/>
      <c r="AH162" s="36"/>
      <c r="AI162" s="36"/>
      <c r="AJ162" s="36"/>
      <c r="AK162" s="36"/>
      <c r="AL162" s="36"/>
    </row>
    <row r="163" spans="30:38" hidden="1" x14ac:dyDescent="0.2">
      <c r="AD163" s="36"/>
      <c r="AE163" s="36"/>
      <c r="AF163" s="36"/>
      <c r="AG163" s="36"/>
      <c r="AH163" s="36"/>
      <c r="AI163" s="36"/>
      <c r="AJ163" s="36"/>
      <c r="AK163" s="36"/>
      <c r="AL163" s="36"/>
    </row>
    <row r="164" spans="30:38" hidden="1" x14ac:dyDescent="0.2">
      <c r="AD164" s="36"/>
      <c r="AE164" s="36"/>
      <c r="AF164" s="36"/>
      <c r="AG164" s="36"/>
      <c r="AH164" s="36"/>
      <c r="AI164" s="36"/>
      <c r="AJ164" s="36"/>
      <c r="AK164" s="36"/>
      <c r="AL164" s="36"/>
    </row>
    <row r="165" spans="30:38" hidden="1" x14ac:dyDescent="0.2">
      <c r="AD165" s="36"/>
      <c r="AE165" s="36"/>
      <c r="AF165" s="36"/>
      <c r="AG165" s="36"/>
      <c r="AH165" s="36"/>
      <c r="AI165" s="36"/>
      <c r="AJ165" s="36"/>
      <c r="AK165" s="36"/>
      <c r="AL165" s="36"/>
    </row>
    <row r="166" spans="30:38" hidden="1" x14ac:dyDescent="0.2">
      <c r="AD166" s="36"/>
      <c r="AE166" s="36"/>
      <c r="AF166" s="36"/>
      <c r="AG166" s="36"/>
      <c r="AH166" s="36"/>
      <c r="AI166" s="36"/>
      <c r="AJ166" s="36"/>
      <c r="AK166" s="36"/>
      <c r="AL166" s="36"/>
    </row>
    <row r="167" spans="30:38" hidden="1" x14ac:dyDescent="0.2">
      <c r="AD167" s="36"/>
      <c r="AE167" s="36"/>
      <c r="AF167" s="36"/>
      <c r="AG167" s="36"/>
      <c r="AH167" s="36"/>
      <c r="AI167" s="36"/>
      <c r="AJ167" s="36"/>
      <c r="AK167" s="36"/>
      <c r="AL167" s="36"/>
    </row>
    <row r="168" spans="30:38" hidden="1" x14ac:dyDescent="0.2">
      <c r="AD168" s="36"/>
      <c r="AE168" s="36"/>
      <c r="AF168" s="36"/>
      <c r="AG168" s="36"/>
      <c r="AH168" s="36"/>
      <c r="AI168" s="36"/>
      <c r="AJ168" s="36"/>
      <c r="AK168" s="36"/>
      <c r="AL168" s="36"/>
    </row>
    <row r="169" spans="30:38" hidden="1" x14ac:dyDescent="0.2">
      <c r="AD169" s="36"/>
      <c r="AE169" s="36"/>
      <c r="AF169" s="36"/>
      <c r="AG169" s="36"/>
      <c r="AH169" s="36"/>
      <c r="AI169" s="36"/>
      <c r="AJ169" s="36"/>
      <c r="AK169" s="36"/>
      <c r="AL169" s="36"/>
    </row>
    <row r="170" spans="30:38" hidden="1" x14ac:dyDescent="0.2">
      <c r="AD170" s="36"/>
      <c r="AE170" s="36"/>
      <c r="AF170" s="36"/>
      <c r="AG170" s="36"/>
      <c r="AH170" s="36"/>
      <c r="AI170" s="36"/>
      <c r="AJ170" s="36"/>
      <c r="AK170" s="36"/>
      <c r="AL170" s="36"/>
    </row>
    <row r="171" spans="30:38" hidden="1" x14ac:dyDescent="0.2">
      <c r="AD171" s="36"/>
      <c r="AE171" s="36"/>
      <c r="AF171" s="36"/>
      <c r="AG171" s="36"/>
      <c r="AH171" s="36"/>
      <c r="AI171" s="36"/>
      <c r="AJ171" s="36"/>
      <c r="AK171" s="36"/>
      <c r="AL171" s="36"/>
    </row>
    <row r="172" spans="30:38" hidden="1" x14ac:dyDescent="0.2">
      <c r="AD172" s="36"/>
      <c r="AE172" s="36"/>
      <c r="AF172" s="36"/>
      <c r="AG172" s="36"/>
      <c r="AH172" s="36"/>
      <c r="AI172" s="36"/>
      <c r="AJ172" s="36"/>
      <c r="AK172" s="36"/>
      <c r="AL172" s="36"/>
    </row>
    <row r="173" spans="30:38" hidden="1" x14ac:dyDescent="0.2">
      <c r="AD173" s="36"/>
      <c r="AE173" s="36"/>
      <c r="AF173" s="36"/>
      <c r="AG173" s="36"/>
      <c r="AH173" s="36"/>
      <c r="AI173" s="36"/>
      <c r="AJ173" s="36"/>
      <c r="AK173" s="36"/>
      <c r="AL173" s="36"/>
    </row>
    <row r="174" spans="30:38" hidden="1" x14ac:dyDescent="0.2">
      <c r="AD174" s="36"/>
      <c r="AE174" s="36"/>
      <c r="AF174" s="36"/>
      <c r="AG174" s="36"/>
      <c r="AH174" s="36"/>
      <c r="AI174" s="36"/>
      <c r="AJ174" s="36"/>
      <c r="AK174" s="36"/>
      <c r="AL174" s="36"/>
    </row>
    <row r="175" spans="30:38" hidden="1" x14ac:dyDescent="0.2">
      <c r="AD175" s="36"/>
      <c r="AE175" s="36"/>
      <c r="AF175" s="36"/>
      <c r="AG175" s="36"/>
      <c r="AH175" s="36"/>
      <c r="AI175" s="36"/>
      <c r="AJ175" s="36"/>
      <c r="AK175" s="36"/>
      <c r="AL175" s="36"/>
    </row>
    <row r="176" spans="30:38" hidden="1" x14ac:dyDescent="0.2">
      <c r="AD176" s="36"/>
      <c r="AE176" s="36"/>
      <c r="AF176" s="36"/>
      <c r="AG176" s="36"/>
      <c r="AH176" s="36"/>
      <c r="AI176" s="36"/>
      <c r="AJ176" s="36"/>
      <c r="AK176" s="36"/>
      <c r="AL176" s="36"/>
    </row>
    <row r="177" spans="30:38" hidden="1" x14ac:dyDescent="0.2">
      <c r="AD177" s="36"/>
      <c r="AE177" s="36"/>
      <c r="AF177" s="36"/>
      <c r="AG177" s="36"/>
      <c r="AH177" s="36"/>
      <c r="AI177" s="36"/>
      <c r="AJ177" s="36"/>
      <c r="AK177" s="36"/>
      <c r="AL177" s="36"/>
    </row>
    <row r="178" spans="30:38" hidden="1" x14ac:dyDescent="0.2">
      <c r="AD178" s="36"/>
      <c r="AE178" s="36"/>
      <c r="AF178" s="36"/>
      <c r="AG178" s="36"/>
      <c r="AH178" s="36"/>
      <c r="AI178" s="36"/>
      <c r="AJ178" s="36"/>
      <c r="AK178" s="36"/>
      <c r="AL178" s="36"/>
    </row>
    <row r="179" spans="30:38" hidden="1" x14ac:dyDescent="0.2">
      <c r="AD179" s="36"/>
      <c r="AE179" s="36"/>
      <c r="AF179" s="36"/>
      <c r="AG179" s="36"/>
      <c r="AH179" s="36"/>
      <c r="AI179" s="36"/>
      <c r="AJ179" s="36"/>
      <c r="AK179" s="36"/>
      <c r="AL179" s="36"/>
    </row>
    <row r="180" spans="30:38" hidden="1" x14ac:dyDescent="0.2">
      <c r="AD180" s="36"/>
      <c r="AE180" s="36"/>
      <c r="AF180" s="36"/>
      <c r="AG180" s="36"/>
      <c r="AH180" s="36"/>
      <c r="AI180" s="36"/>
      <c r="AJ180" s="36"/>
      <c r="AK180" s="36"/>
      <c r="AL180" s="36"/>
    </row>
    <row r="181" spans="30:38" hidden="1" x14ac:dyDescent="0.2">
      <c r="AD181" s="36"/>
      <c r="AE181" s="36"/>
      <c r="AF181" s="36"/>
      <c r="AG181" s="36"/>
      <c r="AH181" s="36"/>
      <c r="AI181" s="36"/>
      <c r="AJ181" s="36"/>
      <c r="AK181" s="36"/>
      <c r="AL181" s="36"/>
    </row>
    <row r="182" spans="30:38" hidden="1" x14ac:dyDescent="0.2">
      <c r="AD182" s="36"/>
      <c r="AE182" s="36"/>
      <c r="AF182" s="36"/>
      <c r="AG182" s="36"/>
      <c r="AH182" s="36"/>
      <c r="AI182" s="36"/>
      <c r="AJ182" s="36"/>
      <c r="AK182" s="36"/>
      <c r="AL182" s="36"/>
    </row>
    <row r="183" spans="30:38" hidden="1" x14ac:dyDescent="0.2">
      <c r="AD183" s="36"/>
      <c r="AE183" s="36"/>
      <c r="AF183" s="36"/>
      <c r="AG183" s="36"/>
      <c r="AH183" s="36"/>
      <c r="AI183" s="36"/>
      <c r="AJ183" s="36"/>
      <c r="AK183" s="36"/>
      <c r="AL183" s="36"/>
    </row>
    <row r="184" spans="30:38" hidden="1" x14ac:dyDescent="0.2">
      <c r="AD184" s="36"/>
      <c r="AE184" s="36"/>
      <c r="AF184" s="36"/>
      <c r="AG184" s="36"/>
      <c r="AH184" s="36"/>
      <c r="AI184" s="36"/>
      <c r="AJ184" s="36"/>
      <c r="AK184" s="36"/>
      <c r="AL184" s="36"/>
    </row>
    <row r="185" spans="30:38" hidden="1" x14ac:dyDescent="0.2">
      <c r="AD185" s="36"/>
      <c r="AE185" s="36"/>
      <c r="AF185" s="36"/>
      <c r="AG185" s="36"/>
      <c r="AH185" s="36"/>
      <c r="AI185" s="36"/>
      <c r="AJ185" s="36"/>
      <c r="AK185" s="36"/>
      <c r="AL185" s="36"/>
    </row>
    <row r="186" spans="30:38" hidden="1" x14ac:dyDescent="0.2">
      <c r="AD186" s="36"/>
      <c r="AE186" s="36"/>
      <c r="AF186" s="36"/>
      <c r="AG186" s="36"/>
      <c r="AH186" s="36"/>
      <c r="AI186" s="36"/>
      <c r="AJ186" s="36"/>
      <c r="AK186" s="36"/>
      <c r="AL186" s="36"/>
    </row>
    <row r="187" spans="30:38" hidden="1" x14ac:dyDescent="0.2">
      <c r="AD187" s="36"/>
      <c r="AE187" s="36"/>
      <c r="AF187" s="36"/>
      <c r="AG187" s="36"/>
      <c r="AH187" s="36"/>
      <c r="AI187" s="36"/>
      <c r="AJ187" s="36"/>
      <c r="AK187" s="36"/>
      <c r="AL187" s="36"/>
    </row>
    <row r="188" spans="30:38" hidden="1" x14ac:dyDescent="0.2">
      <c r="AD188" s="36"/>
      <c r="AE188" s="36"/>
      <c r="AF188" s="36"/>
      <c r="AG188" s="36"/>
      <c r="AH188" s="36"/>
      <c r="AI188" s="36"/>
      <c r="AJ188" s="36"/>
      <c r="AK188" s="36"/>
      <c r="AL188" s="36"/>
    </row>
    <row r="189" spans="30:38" hidden="1" x14ac:dyDescent="0.2">
      <c r="AD189" s="36"/>
      <c r="AE189" s="36"/>
      <c r="AF189" s="36"/>
      <c r="AG189" s="36"/>
      <c r="AH189" s="36"/>
      <c r="AI189" s="36"/>
      <c r="AJ189" s="36"/>
      <c r="AK189" s="36"/>
      <c r="AL189" s="36"/>
    </row>
    <row r="190" spans="30:38" hidden="1" x14ac:dyDescent="0.2">
      <c r="AD190" s="36"/>
      <c r="AE190" s="36"/>
      <c r="AF190" s="36"/>
      <c r="AG190" s="36"/>
      <c r="AH190" s="36"/>
      <c r="AI190" s="36"/>
      <c r="AJ190" s="36"/>
      <c r="AK190" s="36"/>
      <c r="AL190" s="36"/>
    </row>
    <row r="191" spans="30:38" hidden="1" x14ac:dyDescent="0.2">
      <c r="AD191" s="36"/>
      <c r="AE191" s="36"/>
      <c r="AF191" s="36"/>
      <c r="AG191" s="36"/>
      <c r="AH191" s="36"/>
      <c r="AI191" s="36"/>
      <c r="AJ191" s="36"/>
      <c r="AK191" s="36"/>
      <c r="AL191" s="36"/>
    </row>
    <row r="192" spans="30:38" hidden="1" x14ac:dyDescent="0.2">
      <c r="AD192" s="36"/>
      <c r="AE192" s="36"/>
      <c r="AF192" s="36"/>
      <c r="AG192" s="36"/>
      <c r="AH192" s="36"/>
      <c r="AI192" s="36"/>
      <c r="AJ192" s="36"/>
      <c r="AK192" s="36"/>
      <c r="AL192" s="36"/>
    </row>
    <row r="193" spans="30:38" hidden="1" x14ac:dyDescent="0.2">
      <c r="AD193" s="36"/>
      <c r="AE193" s="36"/>
      <c r="AF193" s="36"/>
      <c r="AG193" s="36"/>
      <c r="AH193" s="36"/>
      <c r="AI193" s="36"/>
      <c r="AJ193" s="36"/>
      <c r="AK193" s="36"/>
      <c r="AL193" s="36"/>
    </row>
    <row r="194" spans="30:38" hidden="1" x14ac:dyDescent="0.2">
      <c r="AD194" s="36"/>
      <c r="AE194" s="36"/>
      <c r="AF194" s="36"/>
      <c r="AG194" s="36"/>
      <c r="AH194" s="36"/>
      <c r="AI194" s="36"/>
      <c r="AJ194" s="36"/>
      <c r="AK194" s="36"/>
      <c r="AL194" s="36"/>
    </row>
    <row r="195" spans="30:38" hidden="1" x14ac:dyDescent="0.2">
      <c r="AD195" s="36"/>
      <c r="AE195" s="36"/>
      <c r="AF195" s="36"/>
      <c r="AG195" s="36"/>
      <c r="AH195" s="36"/>
      <c r="AI195" s="36"/>
      <c r="AJ195" s="36"/>
      <c r="AK195" s="36"/>
      <c r="AL195" s="36"/>
    </row>
    <row r="196" spans="30:38" hidden="1" x14ac:dyDescent="0.2">
      <c r="AD196" s="36"/>
      <c r="AE196" s="36"/>
      <c r="AF196" s="36"/>
      <c r="AG196" s="36"/>
      <c r="AH196" s="36"/>
      <c r="AI196" s="36"/>
      <c r="AJ196" s="36"/>
      <c r="AK196" s="36"/>
      <c r="AL196" s="36"/>
    </row>
    <row r="197" spans="30:38" hidden="1" x14ac:dyDescent="0.2">
      <c r="AD197" s="36"/>
      <c r="AE197" s="36"/>
      <c r="AF197" s="36"/>
      <c r="AG197" s="36"/>
      <c r="AH197" s="36"/>
      <c r="AI197" s="36"/>
      <c r="AJ197" s="36"/>
      <c r="AK197" s="36"/>
      <c r="AL197" s="36"/>
    </row>
    <row r="198" spans="30:38" hidden="1" x14ac:dyDescent="0.2">
      <c r="AD198" s="36"/>
      <c r="AE198" s="36"/>
      <c r="AF198" s="36"/>
      <c r="AG198" s="36"/>
      <c r="AH198" s="36"/>
      <c r="AI198" s="36"/>
      <c r="AJ198" s="36"/>
      <c r="AK198" s="36"/>
      <c r="AL198" s="36"/>
    </row>
    <row r="199" spans="30:38" hidden="1" x14ac:dyDescent="0.2">
      <c r="AD199" s="36"/>
      <c r="AE199" s="36"/>
      <c r="AF199" s="36"/>
      <c r="AG199" s="36"/>
      <c r="AH199" s="36"/>
      <c r="AI199" s="36"/>
      <c r="AJ199" s="36"/>
      <c r="AK199" s="36"/>
      <c r="AL199" s="36"/>
    </row>
    <row r="200" spans="30:38" hidden="1" x14ac:dyDescent="0.2">
      <c r="AD200" s="36"/>
      <c r="AE200" s="36"/>
      <c r="AF200" s="36"/>
      <c r="AG200" s="36"/>
      <c r="AH200" s="36"/>
      <c r="AI200" s="36"/>
      <c r="AJ200" s="36"/>
      <c r="AK200" s="36"/>
      <c r="AL200" s="36"/>
    </row>
    <row r="201" spans="30:38" hidden="1" x14ac:dyDescent="0.2"/>
    <row r="202" spans="30:38" hidden="1" x14ac:dyDescent="0.2"/>
    <row r="203" spans="30:38" hidden="1" x14ac:dyDescent="0.2"/>
    <row r="204" spans="30:38" x14ac:dyDescent="0.2"/>
    <row r="205" spans="30:38" x14ac:dyDescent="0.2"/>
    <row r="206" spans="30:38" x14ac:dyDescent="0.2"/>
    <row r="207" spans="30:38" x14ac:dyDescent="0.2"/>
    <row r="208" spans="30:3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</sheetData>
  <mergeCells count="2">
    <mergeCell ref="D5:F5"/>
    <mergeCell ref="G5:I5"/>
  </mergeCells>
  <phoneticPr fontId="22" type="noConversion"/>
  <hyperlinks>
    <hyperlink ref="B4" location="Indice!A1" display="&lt;&lt; VOLVER"/>
    <hyperlink ref="B91" location="Indice!A1" display="&lt;&lt; VOLVER"/>
  </hyperlinks>
  <pageMargins left="0.75" right="0.75" top="1" bottom="1" header="0" footer="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53"/>
  <sheetViews>
    <sheetView showGridLines="0" topLeftCell="A67" zoomScaleNormal="100" workbookViewId="0">
      <selection activeCell="H62" sqref="H62:H87"/>
    </sheetView>
  </sheetViews>
  <sheetFormatPr baseColWidth="10" defaultColWidth="0" defaultRowHeight="12.75" zeroHeight="1" x14ac:dyDescent="0.2"/>
  <cols>
    <col min="1" max="1" width="21.28515625" customWidth="1"/>
    <col min="2" max="2" width="15.140625" customWidth="1"/>
    <col min="3" max="3" width="10" customWidth="1"/>
    <col min="4" max="7" width="13.28515625" customWidth="1"/>
    <col min="8" max="8" width="11.42578125" customWidth="1"/>
    <col min="9" max="9" width="18.28515625" customWidth="1"/>
    <col min="10" max="12" width="11.42578125" customWidth="1"/>
    <col min="13" max="255" width="11.42578125" hidden="1" customWidth="1"/>
  </cols>
  <sheetData>
    <row r="1" spans="1:38" ht="48" customHeight="1" x14ac:dyDescent="0.2">
      <c r="A1" s="17"/>
      <c r="B1" s="17"/>
      <c r="C1" s="17"/>
      <c r="D1" s="17"/>
      <c r="E1" s="17"/>
      <c r="F1" s="17"/>
      <c r="G1" s="17"/>
      <c r="H1" s="17"/>
      <c r="I1" s="2"/>
      <c r="AD1" s="36"/>
      <c r="AE1" s="36"/>
      <c r="AF1" s="36"/>
      <c r="AG1" s="36"/>
      <c r="AH1" s="36"/>
      <c r="AI1" s="36"/>
      <c r="AJ1" s="36"/>
      <c r="AK1" s="36"/>
      <c r="AL1" s="36"/>
    </row>
    <row r="2" spans="1:38" ht="15" x14ac:dyDescent="0.25">
      <c r="A2" s="1"/>
      <c r="B2" s="84" t="s">
        <v>37</v>
      </c>
      <c r="C2" s="1"/>
      <c r="D2" s="38"/>
      <c r="E2" s="1"/>
      <c r="F2" s="1"/>
      <c r="G2" s="1"/>
      <c r="H2" s="1"/>
      <c r="I2" s="2"/>
      <c r="AD2" s="36"/>
      <c r="AE2" s="36"/>
      <c r="AF2" s="36"/>
      <c r="AG2" s="36"/>
      <c r="AH2" s="36"/>
      <c r="AI2" s="36"/>
      <c r="AJ2" s="36"/>
      <c r="AK2" s="36"/>
      <c r="AL2" s="36"/>
    </row>
    <row r="3" spans="1:38" ht="15" x14ac:dyDescent="0.25">
      <c r="A3" s="1"/>
      <c r="B3" s="84" t="s">
        <v>46</v>
      </c>
      <c r="C3" s="1"/>
      <c r="D3" s="38"/>
      <c r="E3" s="1"/>
      <c r="F3" s="1"/>
      <c r="G3" s="1"/>
      <c r="H3" s="1"/>
      <c r="I3" s="2"/>
      <c r="AD3" s="36"/>
      <c r="AE3" s="36"/>
      <c r="AF3" s="36"/>
      <c r="AG3" s="36"/>
      <c r="AH3" s="36"/>
      <c r="AI3" s="36"/>
      <c r="AJ3" s="36"/>
      <c r="AK3" s="36"/>
      <c r="AL3" s="36"/>
    </row>
    <row r="4" spans="1:38" ht="36.75" customHeight="1" thickBot="1" x14ac:dyDescent="0.25">
      <c r="A4" s="17"/>
      <c r="B4" s="45" t="s">
        <v>18</v>
      </c>
      <c r="C4" s="17"/>
      <c r="D4" s="17"/>
      <c r="E4" s="17"/>
      <c r="F4" s="17"/>
      <c r="G4" s="17"/>
      <c r="H4" s="17"/>
      <c r="I4" s="2"/>
      <c r="AD4" s="36"/>
      <c r="AE4" s="36"/>
      <c r="AF4" s="36"/>
      <c r="AG4" s="36"/>
      <c r="AH4" s="36"/>
      <c r="AI4" s="36"/>
      <c r="AJ4" s="36"/>
      <c r="AK4" s="36"/>
      <c r="AL4" s="36"/>
    </row>
    <row r="5" spans="1:38" ht="27.75" customHeight="1" thickBot="1" x14ac:dyDescent="0.25">
      <c r="A5" s="17"/>
      <c r="B5" s="54"/>
      <c r="C5" s="55"/>
      <c r="D5" s="293" t="s">
        <v>35</v>
      </c>
      <c r="E5" s="295"/>
      <c r="F5" s="296" t="s">
        <v>36</v>
      </c>
      <c r="G5" s="295"/>
      <c r="H5" s="17"/>
      <c r="I5" s="2"/>
      <c r="AD5" s="36"/>
      <c r="AE5" s="36"/>
      <c r="AF5" s="36"/>
      <c r="AG5" s="36"/>
      <c r="AH5" s="36"/>
      <c r="AI5" s="36"/>
      <c r="AJ5" s="36"/>
      <c r="AK5" s="36"/>
      <c r="AL5" s="36"/>
    </row>
    <row r="6" spans="1:38" ht="50.25" customHeight="1" thickBot="1" x14ac:dyDescent="0.25">
      <c r="A6" s="17"/>
      <c r="B6" s="50" t="s">
        <v>0</v>
      </c>
      <c r="C6" s="50" t="s">
        <v>1</v>
      </c>
      <c r="D6" s="53" t="s">
        <v>38</v>
      </c>
      <c r="E6" s="49" t="s">
        <v>39</v>
      </c>
      <c r="F6" s="49" t="s">
        <v>38</v>
      </c>
      <c r="G6" s="49" t="s">
        <v>39</v>
      </c>
      <c r="H6" s="18"/>
      <c r="I6" s="2"/>
      <c r="AD6" s="36"/>
      <c r="AE6" s="36"/>
      <c r="AF6" s="36"/>
      <c r="AG6" s="36"/>
      <c r="AH6" s="36"/>
      <c r="AI6" s="36"/>
      <c r="AJ6" s="36"/>
      <c r="AK6" s="36"/>
      <c r="AL6" s="36"/>
    </row>
    <row r="7" spans="1:38" x14ac:dyDescent="0.2">
      <c r="A7" s="44"/>
      <c r="B7" s="65" t="s">
        <v>28</v>
      </c>
      <c r="C7" s="63"/>
      <c r="D7" s="233">
        <v>594356.00933333288</v>
      </c>
      <c r="E7" s="235">
        <v>1300707.9280166663</v>
      </c>
      <c r="F7" s="234">
        <v>3257014.7720666667</v>
      </c>
      <c r="G7" s="235">
        <v>5654202.4304333329</v>
      </c>
      <c r="H7" s="15"/>
      <c r="I7" s="2"/>
      <c r="AD7" s="36"/>
      <c r="AE7" s="36"/>
      <c r="AF7" s="36"/>
      <c r="AG7" s="36"/>
      <c r="AH7" s="36"/>
      <c r="AI7" s="36"/>
      <c r="AJ7" s="36"/>
      <c r="AK7" s="36"/>
      <c r="AL7" s="36"/>
    </row>
    <row r="8" spans="1:38" x14ac:dyDescent="0.2">
      <c r="A8" s="17"/>
      <c r="B8" s="110" t="s">
        <v>29</v>
      </c>
      <c r="C8" s="59"/>
      <c r="D8" s="220">
        <v>877673.93021666643</v>
      </c>
      <c r="E8" s="221">
        <v>1609269.8217166667</v>
      </c>
      <c r="F8" s="219">
        <v>5079116.8761999998</v>
      </c>
      <c r="G8" s="221">
        <v>7227082.6622666679</v>
      </c>
      <c r="H8" s="15"/>
      <c r="I8" s="2"/>
      <c r="AD8" s="36"/>
      <c r="AE8" s="36"/>
      <c r="AF8" s="36"/>
      <c r="AG8" s="36"/>
      <c r="AH8" s="36"/>
      <c r="AI8" s="36"/>
      <c r="AJ8" s="36"/>
      <c r="AK8" s="36"/>
      <c r="AL8" s="36"/>
    </row>
    <row r="9" spans="1:38" ht="13.5" thickBot="1" x14ac:dyDescent="0.25">
      <c r="A9" s="17"/>
      <c r="B9" s="61" t="s">
        <v>47</v>
      </c>
      <c r="C9" s="62"/>
      <c r="D9" s="99">
        <v>1021876.3940166666</v>
      </c>
      <c r="E9" s="101">
        <v>1613468.0387666668</v>
      </c>
      <c r="F9" s="100">
        <v>6873817.0533333328</v>
      </c>
      <c r="G9" s="101">
        <v>7751497.4774833368</v>
      </c>
      <c r="H9" s="15"/>
      <c r="I9" s="2"/>
      <c r="AD9" s="36"/>
      <c r="AE9" s="36"/>
      <c r="AF9" s="36"/>
      <c r="AG9" s="36"/>
      <c r="AH9" s="36"/>
      <c r="AI9" s="36"/>
      <c r="AJ9" s="36"/>
      <c r="AK9" s="36"/>
      <c r="AL9" s="36"/>
    </row>
    <row r="10" spans="1:38" x14ac:dyDescent="0.2">
      <c r="A10" s="17"/>
      <c r="B10" s="60">
        <v>2010</v>
      </c>
      <c r="C10" s="60" t="s">
        <v>2</v>
      </c>
      <c r="D10" s="82">
        <v>99007.238350000087</v>
      </c>
      <c r="E10" s="70">
        <v>130659.07281666614</v>
      </c>
      <c r="F10" s="12">
        <v>712920.40933333349</v>
      </c>
      <c r="G10" s="70">
        <v>692569.05738333333</v>
      </c>
      <c r="H10" s="15"/>
      <c r="I10" s="2"/>
      <c r="AD10" s="36"/>
      <c r="AE10" s="36"/>
      <c r="AF10" s="36"/>
      <c r="AG10" s="36"/>
      <c r="AH10" s="36"/>
      <c r="AI10" s="36"/>
      <c r="AJ10" s="36"/>
      <c r="AK10" s="36"/>
      <c r="AL10" s="36"/>
    </row>
    <row r="11" spans="1:38" x14ac:dyDescent="0.2">
      <c r="A11" s="17"/>
      <c r="B11" s="60"/>
      <c r="C11" s="60" t="s">
        <v>19</v>
      </c>
      <c r="D11" s="82">
        <v>91353.76138333336</v>
      </c>
      <c r="E11" s="70">
        <v>123095.7030333335</v>
      </c>
      <c r="F11" s="12">
        <v>653724.11430000013</v>
      </c>
      <c r="G11" s="70">
        <v>644107.72835000011</v>
      </c>
      <c r="H11" s="15"/>
      <c r="I11" s="2"/>
      <c r="AD11" s="36"/>
      <c r="AE11" s="36"/>
      <c r="AF11" s="36"/>
      <c r="AG11" s="36"/>
      <c r="AH11" s="36"/>
      <c r="AI11" s="36"/>
      <c r="AJ11" s="36"/>
      <c r="AK11" s="36"/>
      <c r="AL11" s="36"/>
    </row>
    <row r="12" spans="1:38" x14ac:dyDescent="0.2">
      <c r="A12" s="17"/>
      <c r="B12" s="60"/>
      <c r="C12" s="60" t="s">
        <v>4</v>
      </c>
      <c r="D12" s="82">
        <v>110463.74861666668</v>
      </c>
      <c r="E12" s="70">
        <v>149266.34971666639</v>
      </c>
      <c r="F12" s="12">
        <v>768623.25879999995</v>
      </c>
      <c r="G12" s="70">
        <v>771078.94589999993</v>
      </c>
      <c r="H12" s="15"/>
      <c r="I12" s="2"/>
      <c r="AD12" s="36"/>
      <c r="AE12" s="36"/>
      <c r="AF12" s="36"/>
      <c r="AG12" s="36"/>
      <c r="AH12" s="36"/>
      <c r="AI12" s="36"/>
      <c r="AJ12" s="36"/>
      <c r="AK12" s="36"/>
      <c r="AL12" s="36"/>
    </row>
    <row r="13" spans="1:38" x14ac:dyDescent="0.2">
      <c r="A13" s="17"/>
      <c r="B13" s="60"/>
      <c r="C13" s="60" t="s">
        <v>5</v>
      </c>
      <c r="D13" s="82">
        <v>90195.638383333426</v>
      </c>
      <c r="E13" s="70">
        <v>131790.98288333329</v>
      </c>
      <c r="F13" s="12">
        <v>742601.02825000032</v>
      </c>
      <c r="G13" s="70">
        <v>710861.61381666735</v>
      </c>
      <c r="H13" s="15"/>
      <c r="I13" s="2"/>
      <c r="AD13" s="36"/>
      <c r="AE13" s="36"/>
      <c r="AF13" s="36"/>
      <c r="AG13" s="36"/>
      <c r="AH13" s="36"/>
      <c r="AI13" s="36"/>
      <c r="AJ13" s="36"/>
      <c r="AK13" s="36"/>
      <c r="AL13" s="36"/>
    </row>
    <row r="14" spans="1:38" x14ac:dyDescent="0.2">
      <c r="A14" s="17"/>
      <c r="B14" s="60"/>
      <c r="C14" s="60" t="s">
        <v>6</v>
      </c>
      <c r="D14" s="82">
        <v>96881.040166666804</v>
      </c>
      <c r="E14" s="70">
        <v>136397.64611666687</v>
      </c>
      <c r="F14" s="12">
        <v>851073.02908333344</v>
      </c>
      <c r="G14" s="70">
        <v>640137.85098333366</v>
      </c>
      <c r="H14" s="15"/>
      <c r="I14" s="2"/>
      <c r="AD14" s="36"/>
      <c r="AE14" s="36"/>
      <c r="AF14" s="36"/>
      <c r="AG14" s="36"/>
      <c r="AH14" s="36"/>
      <c r="AI14" s="36"/>
      <c r="AJ14" s="36"/>
      <c r="AK14" s="36"/>
      <c r="AL14" s="36"/>
    </row>
    <row r="15" spans="1:38" x14ac:dyDescent="0.2">
      <c r="A15" s="17"/>
      <c r="B15" s="60"/>
      <c r="C15" s="60" t="s">
        <v>7</v>
      </c>
      <c r="D15" s="82">
        <v>88912.194283333331</v>
      </c>
      <c r="E15" s="70">
        <v>130489.94715000015</v>
      </c>
      <c r="F15" s="12">
        <v>720764.38735000021</v>
      </c>
      <c r="G15" s="70">
        <v>715673.30286666658</v>
      </c>
      <c r="H15" s="15"/>
      <c r="I15" s="2"/>
      <c r="AD15" s="36"/>
      <c r="AE15" s="36"/>
      <c r="AF15" s="36"/>
      <c r="AG15" s="36"/>
      <c r="AH15" s="36"/>
      <c r="AI15" s="36"/>
      <c r="AJ15" s="36"/>
      <c r="AK15" s="36"/>
      <c r="AL15" s="36"/>
    </row>
    <row r="16" spans="1:38" x14ac:dyDescent="0.2">
      <c r="A16" s="17"/>
      <c r="B16" s="60"/>
      <c r="C16" s="60" t="s">
        <v>8</v>
      </c>
      <c r="D16" s="82">
        <v>93101.805799999885</v>
      </c>
      <c r="E16" s="70">
        <v>134917.13293333325</v>
      </c>
      <c r="F16" s="12">
        <v>752301.23409999989</v>
      </c>
      <c r="G16" s="70">
        <v>750908.40463333344</v>
      </c>
      <c r="H16" s="15"/>
      <c r="I16" s="2"/>
      <c r="AD16" s="36"/>
      <c r="AE16" s="36"/>
      <c r="AF16" s="36"/>
      <c r="AG16" s="36"/>
      <c r="AH16" s="36"/>
      <c r="AI16" s="36"/>
      <c r="AJ16" s="36"/>
      <c r="AK16" s="36"/>
      <c r="AL16" s="36"/>
    </row>
    <row r="17" spans="1:38" x14ac:dyDescent="0.2">
      <c r="A17" s="17"/>
      <c r="B17" s="60"/>
      <c r="C17" s="60" t="s">
        <v>9</v>
      </c>
      <c r="D17" s="82">
        <v>91473.085766666773</v>
      </c>
      <c r="E17" s="70">
        <v>137524.92048333318</v>
      </c>
      <c r="F17" s="12">
        <v>754600.42100000021</v>
      </c>
      <c r="G17" s="70">
        <v>778157.18060000043</v>
      </c>
      <c r="H17" s="15"/>
      <c r="I17" s="2"/>
      <c r="AD17" s="36"/>
      <c r="AE17" s="36"/>
      <c r="AF17" s="36"/>
      <c r="AG17" s="36"/>
      <c r="AH17" s="36"/>
      <c r="AI17" s="36"/>
      <c r="AJ17" s="36"/>
      <c r="AK17" s="36"/>
      <c r="AL17" s="36"/>
    </row>
    <row r="18" spans="1:38" x14ac:dyDescent="0.2">
      <c r="A18" s="17"/>
      <c r="B18" s="60"/>
      <c r="C18" s="60" t="s">
        <v>10</v>
      </c>
      <c r="D18" s="82">
        <v>91373.108533333361</v>
      </c>
      <c r="E18" s="70">
        <v>129944.63166666676</v>
      </c>
      <c r="F18" s="12">
        <v>764713.85008333321</v>
      </c>
      <c r="G18" s="70">
        <v>745898.63120000018</v>
      </c>
      <c r="H18" s="15"/>
      <c r="I18" s="2"/>
      <c r="AD18" s="36"/>
      <c r="AE18" s="36"/>
      <c r="AF18" s="36"/>
      <c r="AG18" s="36"/>
      <c r="AH18" s="36"/>
      <c r="AI18" s="36"/>
      <c r="AJ18" s="36"/>
      <c r="AK18" s="36"/>
      <c r="AL18" s="36"/>
    </row>
    <row r="19" spans="1:38" x14ac:dyDescent="0.2">
      <c r="A19" s="17"/>
      <c r="B19" s="60"/>
      <c r="C19" s="60" t="s">
        <v>11</v>
      </c>
      <c r="D19" s="82">
        <v>93538.97984999996</v>
      </c>
      <c r="E19" s="70">
        <v>142334.39861666661</v>
      </c>
      <c r="F19" s="12">
        <v>810461.83408333315</v>
      </c>
      <c r="G19" s="70">
        <v>842740.43220000016</v>
      </c>
      <c r="H19" s="15"/>
      <c r="I19" s="2"/>
      <c r="AD19" s="36"/>
      <c r="AE19" s="36"/>
      <c r="AF19" s="36"/>
      <c r="AG19" s="36"/>
      <c r="AH19" s="36"/>
      <c r="AI19" s="36"/>
      <c r="AJ19" s="36"/>
      <c r="AK19" s="36"/>
      <c r="AL19" s="36"/>
    </row>
    <row r="20" spans="1:38" x14ac:dyDescent="0.2">
      <c r="A20" s="17"/>
      <c r="B20" s="60"/>
      <c r="C20" s="60" t="s">
        <v>12</v>
      </c>
      <c r="D20" s="82">
        <v>91278.914700000241</v>
      </c>
      <c r="E20" s="70">
        <v>145174.00033333336</v>
      </c>
      <c r="F20" s="12">
        <v>786431.83636666648</v>
      </c>
      <c r="G20" s="70">
        <v>854185.15128333331</v>
      </c>
      <c r="H20" s="15"/>
      <c r="I20" s="2"/>
      <c r="AD20" s="36"/>
      <c r="AE20" s="36"/>
      <c r="AF20" s="36"/>
      <c r="AG20" s="36"/>
      <c r="AH20" s="36"/>
      <c r="AI20" s="36"/>
      <c r="AJ20" s="36"/>
      <c r="AK20" s="36"/>
      <c r="AL20" s="36"/>
    </row>
    <row r="21" spans="1:38" x14ac:dyDescent="0.2">
      <c r="A21" s="17"/>
      <c r="B21" s="60"/>
      <c r="C21" s="60" t="s">
        <v>13</v>
      </c>
      <c r="D21" s="82">
        <v>100130.17195000012</v>
      </c>
      <c r="E21" s="70">
        <v>146276.03583333347</v>
      </c>
      <c r="F21" s="12">
        <v>840113.81248333328</v>
      </c>
      <c r="G21" s="70">
        <v>868734.83500000008</v>
      </c>
      <c r="H21" s="15"/>
      <c r="I21" s="2"/>
      <c r="AD21" s="36"/>
      <c r="AE21" s="36"/>
      <c r="AF21" s="36"/>
      <c r="AG21" s="36"/>
      <c r="AH21" s="36"/>
      <c r="AI21" s="36"/>
      <c r="AJ21" s="36"/>
      <c r="AK21" s="36"/>
      <c r="AL21" s="36"/>
    </row>
    <row r="22" spans="1:38" ht="13.5" thickBot="1" x14ac:dyDescent="0.25">
      <c r="A22" s="17"/>
      <c r="B22" s="61" t="s">
        <v>56</v>
      </c>
      <c r="C22" s="62"/>
      <c r="D22" s="99">
        <f>SUM(D10:D21)</f>
        <v>1137709.6877833342</v>
      </c>
      <c r="E22" s="101">
        <f>SUM(E10:E21)</f>
        <v>1637870.821583333</v>
      </c>
      <c r="F22" s="100">
        <f>SUM(F10:F21)</f>
        <v>9158329.2152333334</v>
      </c>
      <c r="G22" s="101">
        <f>SUM(G10:G21)</f>
        <v>9015053.1342166699</v>
      </c>
      <c r="H22" s="15"/>
      <c r="I22" s="2"/>
      <c r="AD22" s="36"/>
      <c r="AE22" s="36"/>
      <c r="AF22" s="36"/>
      <c r="AG22" s="36"/>
      <c r="AH22" s="36"/>
      <c r="AI22" s="36"/>
      <c r="AJ22" s="36"/>
      <c r="AK22" s="36"/>
      <c r="AL22" s="36"/>
    </row>
    <row r="23" spans="1:38" x14ac:dyDescent="0.2">
      <c r="A23" s="43"/>
      <c r="B23" s="60">
        <v>2011</v>
      </c>
      <c r="C23" s="60" t="s">
        <v>2</v>
      </c>
      <c r="D23" s="82">
        <v>103136.95100000004</v>
      </c>
      <c r="E23" s="70">
        <v>143363.27563333316</v>
      </c>
      <c r="F23" s="12">
        <v>884238.66615000006</v>
      </c>
      <c r="G23" s="70">
        <v>854751.33264999965</v>
      </c>
      <c r="H23" s="15"/>
      <c r="I23" s="2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x14ac:dyDescent="0.2">
      <c r="A24" s="43"/>
      <c r="B24" s="60"/>
      <c r="C24" s="60" t="s">
        <v>3</v>
      </c>
      <c r="D24" s="82">
        <v>88819.081316666619</v>
      </c>
      <c r="E24" s="70">
        <v>125652.4802499998</v>
      </c>
      <c r="F24" s="12">
        <v>804075.73106666654</v>
      </c>
      <c r="G24" s="70">
        <v>773136.58591666678</v>
      </c>
      <c r="H24" s="15"/>
      <c r="I24" s="2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x14ac:dyDescent="0.2">
      <c r="A25" s="43"/>
      <c r="B25" s="60"/>
      <c r="C25" s="60" t="s">
        <v>4</v>
      </c>
      <c r="D25" s="82">
        <v>86424.2312833334</v>
      </c>
      <c r="E25" s="70">
        <v>167277.6000833335</v>
      </c>
      <c r="F25" s="12">
        <v>747115.14275</v>
      </c>
      <c r="G25" s="70">
        <v>1022366.0664333334</v>
      </c>
      <c r="H25" s="15"/>
      <c r="I25" s="2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x14ac:dyDescent="0.2">
      <c r="A26" s="43"/>
      <c r="B26" s="60"/>
      <c r="C26" s="60" t="s">
        <v>5</v>
      </c>
      <c r="D26" s="82">
        <v>75537.405766666736</v>
      </c>
      <c r="E26" s="70">
        <v>149754.43961666632</v>
      </c>
      <c r="F26" s="12">
        <v>729970.98283333331</v>
      </c>
      <c r="G26" s="70">
        <v>1002737.3576500003</v>
      </c>
      <c r="H26" s="15"/>
      <c r="I26" s="2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x14ac:dyDescent="0.2">
      <c r="A27" s="43"/>
      <c r="B27" s="60"/>
      <c r="C27" s="60" t="s">
        <v>6</v>
      </c>
      <c r="D27" s="82">
        <v>77662.747066666881</v>
      </c>
      <c r="E27" s="70">
        <v>158556.40026666643</v>
      </c>
      <c r="F27" s="12">
        <v>754571.90633333323</v>
      </c>
      <c r="G27" s="70">
        <v>1062298.9567666668</v>
      </c>
      <c r="H27" s="15"/>
      <c r="I27" s="2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x14ac:dyDescent="0.2">
      <c r="A28" s="43"/>
      <c r="B28" s="60"/>
      <c r="C28" s="60" t="s">
        <v>7</v>
      </c>
      <c r="D28" s="82">
        <v>74827.169983333399</v>
      </c>
      <c r="E28" s="70">
        <v>155102.9391666672</v>
      </c>
      <c r="F28" s="12">
        <v>736925.27631666663</v>
      </c>
      <c r="G28" s="70">
        <v>1060792.6737833333</v>
      </c>
      <c r="H28" s="15"/>
      <c r="I28" s="2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x14ac:dyDescent="0.2">
      <c r="A29" s="43"/>
      <c r="B29" s="60"/>
      <c r="C29" s="60" t="s">
        <v>8</v>
      </c>
      <c r="D29" s="82">
        <v>74349.727833333352</v>
      </c>
      <c r="E29" s="70">
        <v>156178.73289999983</v>
      </c>
      <c r="F29" s="12">
        <v>761317.81873333349</v>
      </c>
      <c r="G29" s="70">
        <v>1051389.7519333332</v>
      </c>
      <c r="H29" s="15"/>
      <c r="I29" s="2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x14ac:dyDescent="0.2">
      <c r="A30" s="43"/>
      <c r="B30" s="60"/>
      <c r="C30" s="60" t="s">
        <v>9</v>
      </c>
      <c r="D30" s="82">
        <v>72002.05058333349</v>
      </c>
      <c r="E30" s="70">
        <v>160572.54141666665</v>
      </c>
      <c r="F30" s="12">
        <v>793249.62601666688</v>
      </c>
      <c r="G30" s="70">
        <v>1098276.7404499995</v>
      </c>
      <c r="H30" s="15"/>
      <c r="I30" s="2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x14ac:dyDescent="0.2">
      <c r="A31" s="43"/>
      <c r="B31" s="60"/>
      <c r="C31" s="60" t="s">
        <v>10</v>
      </c>
      <c r="D31" s="82">
        <v>70211.174216666564</v>
      </c>
      <c r="E31" s="70">
        <v>152661.14429999967</v>
      </c>
      <c r="F31" s="12">
        <v>781292.54311666708</v>
      </c>
      <c r="G31" s="70">
        <v>1069894.9214000001</v>
      </c>
      <c r="H31" s="15"/>
      <c r="I31" s="2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x14ac:dyDescent="0.2">
      <c r="A32" s="43"/>
      <c r="B32" s="60"/>
      <c r="C32" s="60" t="s">
        <v>11</v>
      </c>
      <c r="D32" s="82">
        <v>75306.749033333268</v>
      </c>
      <c r="E32" s="70">
        <v>159694.66765000028</v>
      </c>
      <c r="F32" s="12">
        <v>807162.55128333345</v>
      </c>
      <c r="G32" s="70">
        <v>1109288.8017833333</v>
      </c>
      <c r="H32" s="15"/>
      <c r="I32" s="2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1:38" x14ac:dyDescent="0.2">
      <c r="A33" s="43"/>
      <c r="B33" s="60"/>
      <c r="C33" s="60" t="s">
        <v>12</v>
      </c>
      <c r="D33" s="82">
        <v>87575.617749999918</v>
      </c>
      <c r="E33" s="70">
        <v>151545.84459999998</v>
      </c>
      <c r="F33" s="12">
        <v>898246.30686666723</v>
      </c>
      <c r="G33" s="70">
        <v>1040476.6541333334</v>
      </c>
      <c r="H33" s="15"/>
      <c r="I33" s="2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1:38" x14ac:dyDescent="0.2">
      <c r="A34" s="43"/>
      <c r="B34" s="60"/>
      <c r="C34" s="60" t="s">
        <v>13</v>
      </c>
      <c r="D34" s="82">
        <v>82870.929666666678</v>
      </c>
      <c r="E34" s="70">
        <v>172018.5649666666</v>
      </c>
      <c r="F34" s="12">
        <v>894412.07763333339</v>
      </c>
      <c r="G34" s="70">
        <v>1193656.8543499999</v>
      </c>
      <c r="H34" s="15"/>
      <c r="I34" s="2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1:38" ht="13.5" thickBot="1" x14ac:dyDescent="0.25">
      <c r="A35" s="43"/>
      <c r="B35" s="61" t="s">
        <v>65</v>
      </c>
      <c r="C35" s="62"/>
      <c r="D35" s="99">
        <f>SUM(D23:D34)</f>
        <v>968723.83550000039</v>
      </c>
      <c r="E35" s="101">
        <f>SUM(E23:E34)</f>
        <v>1852378.6308499991</v>
      </c>
      <c r="F35" s="100">
        <f>SUM(F23:F34)</f>
        <v>9592578.6291000023</v>
      </c>
      <c r="G35" s="101">
        <f>SUM(G23:G34)</f>
        <v>12339066.697249999</v>
      </c>
      <c r="H35" s="15"/>
      <c r="I35" s="2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1:38" x14ac:dyDescent="0.2">
      <c r="A36" s="43"/>
      <c r="B36" s="65">
        <v>2012</v>
      </c>
      <c r="C36" s="65" t="s">
        <v>2</v>
      </c>
      <c r="D36" s="82">
        <v>77580.821716666673</v>
      </c>
      <c r="E36" s="70">
        <v>167141.57913333341</v>
      </c>
      <c r="F36" s="12">
        <v>884551.38809999998</v>
      </c>
      <c r="G36" s="70">
        <v>1173886.1804000009</v>
      </c>
      <c r="H36" s="15"/>
      <c r="I36" s="2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1:38" x14ac:dyDescent="0.2">
      <c r="A37" s="43"/>
      <c r="B37" s="110"/>
      <c r="C37" s="110" t="s">
        <v>3</v>
      </c>
      <c r="D37" s="82">
        <v>69185.075449999975</v>
      </c>
      <c r="E37" s="70">
        <v>149332.45169999945</v>
      </c>
      <c r="F37" s="12">
        <v>832659.97299999953</v>
      </c>
      <c r="G37" s="70">
        <v>1084473.8040333334</v>
      </c>
      <c r="H37" s="15"/>
      <c r="I37" s="2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1:38" x14ac:dyDescent="0.2">
      <c r="A38" s="43"/>
      <c r="B38" s="110"/>
      <c r="C38" s="110" t="s">
        <v>4</v>
      </c>
      <c r="D38" s="82">
        <v>74591.315633333405</v>
      </c>
      <c r="E38" s="70">
        <v>179549.45611666664</v>
      </c>
      <c r="F38" s="12">
        <v>890066.48718333337</v>
      </c>
      <c r="G38" s="70">
        <v>1256747.0730333333</v>
      </c>
      <c r="H38" s="15"/>
      <c r="I38" s="2"/>
      <c r="AD38" s="36"/>
      <c r="AE38" s="36"/>
      <c r="AF38" s="36"/>
      <c r="AG38" s="36"/>
      <c r="AH38" s="36"/>
      <c r="AI38" s="36"/>
      <c r="AJ38" s="36"/>
      <c r="AK38" s="36"/>
      <c r="AL38" s="36"/>
    </row>
    <row r="39" spans="1:38" x14ac:dyDescent="0.2">
      <c r="A39" s="43"/>
      <c r="B39" s="110"/>
      <c r="C39" s="110" t="s">
        <v>5</v>
      </c>
      <c r="D39" s="82">
        <v>69288.160666666576</v>
      </c>
      <c r="E39" s="70">
        <v>166356.48051666655</v>
      </c>
      <c r="F39" s="12">
        <v>900503.43024999986</v>
      </c>
      <c r="G39" s="70">
        <v>1164207.7506166664</v>
      </c>
      <c r="H39" s="15"/>
      <c r="I39" s="2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1:38" x14ac:dyDescent="0.2">
      <c r="A40" s="43"/>
      <c r="B40" s="110"/>
      <c r="C40" s="110" t="s">
        <v>6</v>
      </c>
      <c r="D40" s="82">
        <v>73651.782033333351</v>
      </c>
      <c r="E40" s="70">
        <v>174472.66590000028</v>
      </c>
      <c r="F40" s="12">
        <v>922281.47881666676</v>
      </c>
      <c r="G40" s="70">
        <v>1254517.9081833335</v>
      </c>
      <c r="H40" s="15"/>
      <c r="I40" s="2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x14ac:dyDescent="0.2">
      <c r="A41" s="43"/>
      <c r="B41" s="110"/>
      <c r="C41" s="110" t="s">
        <v>7</v>
      </c>
      <c r="D41" s="82">
        <v>70980.696799999918</v>
      </c>
      <c r="E41" s="70">
        <v>170269.34094999981</v>
      </c>
      <c r="F41" s="12">
        <v>926311.31675000011</v>
      </c>
      <c r="G41" s="70">
        <v>1242345.2521499998</v>
      </c>
      <c r="H41" s="15"/>
      <c r="I41" s="2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1:38" x14ac:dyDescent="0.2">
      <c r="A42" s="43"/>
      <c r="B42" s="110"/>
      <c r="C42" s="110" t="s">
        <v>8</v>
      </c>
      <c r="D42" s="82">
        <v>70391.649383333293</v>
      </c>
      <c r="E42" s="70">
        <v>169050.20046666663</v>
      </c>
      <c r="F42" s="12">
        <v>1008633.5866833333</v>
      </c>
      <c r="G42" s="70">
        <v>1219289.9254666674</v>
      </c>
      <c r="H42" s="15"/>
      <c r="I42" s="2"/>
      <c r="AD42" s="36"/>
      <c r="AE42" s="36"/>
      <c r="AF42" s="36"/>
      <c r="AG42" s="36"/>
      <c r="AH42" s="36"/>
      <c r="AI42" s="36"/>
      <c r="AJ42" s="36"/>
      <c r="AK42" s="36"/>
      <c r="AL42" s="36"/>
    </row>
    <row r="43" spans="1:38" x14ac:dyDescent="0.2">
      <c r="A43" s="43"/>
      <c r="B43" s="110"/>
      <c r="C43" s="110" t="s">
        <v>9</v>
      </c>
      <c r="D43" s="82">
        <v>70648.963200000071</v>
      </c>
      <c r="E43" s="70">
        <v>175301.02806666709</v>
      </c>
      <c r="F43" s="12">
        <v>1046609.6312499996</v>
      </c>
      <c r="G43" s="70">
        <v>1284435.6716000005</v>
      </c>
      <c r="H43" s="15"/>
      <c r="I43" s="2"/>
      <c r="AD43" s="36"/>
      <c r="AE43" s="36"/>
      <c r="AF43" s="36"/>
      <c r="AG43" s="36"/>
      <c r="AH43" s="36"/>
      <c r="AI43" s="36"/>
      <c r="AJ43" s="36"/>
      <c r="AK43" s="36"/>
      <c r="AL43" s="36"/>
    </row>
    <row r="44" spans="1:38" x14ac:dyDescent="0.2">
      <c r="A44" s="43"/>
      <c r="B44" s="110"/>
      <c r="C44" s="110" t="s">
        <v>10</v>
      </c>
      <c r="D44" s="82">
        <v>64741.184316666593</v>
      </c>
      <c r="E44" s="70">
        <v>155770.24626666674</v>
      </c>
      <c r="F44" s="12">
        <v>996952.39054999966</v>
      </c>
      <c r="G44" s="70">
        <v>1165894.4568666667</v>
      </c>
      <c r="H44" s="15"/>
      <c r="I44" s="2"/>
      <c r="AD44" s="36"/>
      <c r="AE44" s="36"/>
      <c r="AF44" s="36"/>
      <c r="AG44" s="36"/>
      <c r="AH44" s="36"/>
      <c r="AI44" s="36"/>
      <c r="AJ44" s="36"/>
      <c r="AK44" s="36"/>
      <c r="AL44" s="36"/>
    </row>
    <row r="45" spans="1:38" x14ac:dyDescent="0.2">
      <c r="A45" s="43"/>
      <c r="B45" s="110"/>
      <c r="C45" s="110" t="s">
        <v>11</v>
      </c>
      <c r="D45" s="82">
        <v>70593.319833333313</v>
      </c>
      <c r="E45" s="70">
        <v>180588.97381666661</v>
      </c>
      <c r="F45" s="12">
        <v>991911.80251666647</v>
      </c>
      <c r="G45" s="70">
        <v>1367226.4011666668</v>
      </c>
      <c r="H45" s="15"/>
      <c r="I45" s="2"/>
      <c r="AD45" s="36"/>
      <c r="AE45" s="36"/>
      <c r="AF45" s="36"/>
      <c r="AG45" s="36"/>
      <c r="AH45" s="36"/>
      <c r="AI45" s="36"/>
      <c r="AJ45" s="36"/>
      <c r="AK45" s="36"/>
      <c r="AL45" s="36"/>
    </row>
    <row r="46" spans="1:38" x14ac:dyDescent="0.2">
      <c r="A46" s="43"/>
      <c r="B46" s="110"/>
      <c r="C46" s="110" t="s">
        <v>12</v>
      </c>
      <c r="D46" s="82">
        <v>65607.100266666617</v>
      </c>
      <c r="E46" s="70">
        <v>168746.34979999988</v>
      </c>
      <c r="F46" s="12">
        <v>974827.69744999998</v>
      </c>
      <c r="G46" s="70">
        <v>1306542.3531166667</v>
      </c>
      <c r="H46" s="15"/>
      <c r="I46" s="2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1:38" x14ac:dyDescent="0.2">
      <c r="A47" s="43"/>
      <c r="B47" s="110"/>
      <c r="C47" s="110" t="s">
        <v>13</v>
      </c>
      <c r="D47" s="82">
        <v>73371.260833333305</v>
      </c>
      <c r="E47" s="70">
        <v>170504.72609999974</v>
      </c>
      <c r="F47" s="12">
        <v>1084323.0634166664</v>
      </c>
      <c r="G47" s="70">
        <v>1324466.2076333333</v>
      </c>
      <c r="H47" s="15"/>
      <c r="I47" s="2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1:38" ht="13.5" thickBot="1" x14ac:dyDescent="0.25">
      <c r="A48" s="43"/>
      <c r="B48" s="61" t="s">
        <v>66</v>
      </c>
      <c r="C48" s="61"/>
      <c r="D48" s="99">
        <f>SUM(D36:D47)</f>
        <v>850631.3301333331</v>
      </c>
      <c r="E48" s="198">
        <f>SUM(E36:E47)</f>
        <v>2027083.4988333327</v>
      </c>
      <c r="F48" s="100">
        <f>SUM(F36:F47)</f>
        <v>11459632.245966665</v>
      </c>
      <c r="G48" s="198">
        <f>SUM(G36:G47)</f>
        <v>14844032.984266669</v>
      </c>
      <c r="H48" s="15"/>
      <c r="I48" s="2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1:38" x14ac:dyDescent="0.2">
      <c r="A49" s="43"/>
      <c r="B49" s="110">
        <v>2013</v>
      </c>
      <c r="C49" s="110" t="s">
        <v>2</v>
      </c>
      <c r="D49" s="81">
        <v>69754.571466666632</v>
      </c>
      <c r="E49" s="72">
        <v>173677.02885000038</v>
      </c>
      <c r="F49" s="81">
        <v>1036068.7071000002</v>
      </c>
      <c r="G49" s="72">
        <v>1357561.5383333322</v>
      </c>
      <c r="H49" s="15"/>
      <c r="I49" s="2"/>
      <c r="AD49" s="36"/>
      <c r="AE49" s="36"/>
      <c r="AF49" s="36"/>
      <c r="AG49" s="36"/>
      <c r="AH49" s="36"/>
      <c r="AI49" s="36"/>
      <c r="AJ49" s="36"/>
      <c r="AK49" s="36"/>
      <c r="AL49" s="36"/>
    </row>
    <row r="50" spans="1:38" x14ac:dyDescent="0.2">
      <c r="A50" s="43"/>
      <c r="B50" s="110"/>
      <c r="C50" s="110" t="s">
        <v>3</v>
      </c>
      <c r="D50" s="82">
        <v>61260.20946666674</v>
      </c>
      <c r="E50" s="70">
        <v>147107.20703333337</v>
      </c>
      <c r="F50" s="82">
        <v>963263.08636666718</v>
      </c>
      <c r="G50" s="70">
        <v>1160068.3670333338</v>
      </c>
      <c r="H50" s="15"/>
      <c r="I50" s="2"/>
      <c r="AD50" s="36"/>
      <c r="AE50" s="36"/>
      <c r="AF50" s="36"/>
      <c r="AG50" s="36"/>
      <c r="AH50" s="36"/>
      <c r="AI50" s="36"/>
      <c r="AJ50" s="36"/>
      <c r="AK50" s="36"/>
      <c r="AL50" s="36"/>
    </row>
    <row r="51" spans="1:38" x14ac:dyDescent="0.2">
      <c r="A51" s="43"/>
      <c r="B51" s="110"/>
      <c r="C51" s="110" t="s">
        <v>4</v>
      </c>
      <c r="D51" s="82">
        <v>65108.088816666866</v>
      </c>
      <c r="E51" s="70">
        <v>167868.76291666643</v>
      </c>
      <c r="F51" s="82">
        <v>1055013.1258333332</v>
      </c>
      <c r="G51" s="70">
        <v>1319589.9067500015</v>
      </c>
      <c r="H51" s="15"/>
      <c r="I51" s="2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1:38" x14ac:dyDescent="0.2">
      <c r="A52" s="43"/>
      <c r="B52" s="110"/>
      <c r="C52" s="110" t="s">
        <v>5</v>
      </c>
      <c r="D52" s="82">
        <v>59941.772583333448</v>
      </c>
      <c r="E52" s="70">
        <v>167670.60538333401</v>
      </c>
      <c r="F52" s="82">
        <v>970176.04131666606</v>
      </c>
      <c r="G52" s="70">
        <v>1324322.6552333327</v>
      </c>
      <c r="H52" s="15"/>
      <c r="I52" s="2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1:38" x14ac:dyDescent="0.2">
      <c r="A53" s="43"/>
      <c r="B53" s="110"/>
      <c r="C53" s="110" t="s">
        <v>6</v>
      </c>
      <c r="D53" s="82">
        <v>60355.386933333379</v>
      </c>
      <c r="E53" s="70">
        <v>169578.07246666661</v>
      </c>
      <c r="F53" s="82">
        <v>973958.06138333341</v>
      </c>
      <c r="G53" s="70">
        <v>1318077.2083000001</v>
      </c>
      <c r="H53" s="15"/>
      <c r="I53" s="2"/>
      <c r="AD53" s="36"/>
      <c r="AE53" s="36"/>
      <c r="AF53" s="36"/>
      <c r="AG53" s="36"/>
      <c r="AH53" s="36"/>
      <c r="AI53" s="36"/>
      <c r="AJ53" s="36"/>
      <c r="AK53" s="36"/>
      <c r="AL53" s="36"/>
    </row>
    <row r="54" spans="1:38" x14ac:dyDescent="0.2">
      <c r="A54" s="43"/>
      <c r="B54" s="110"/>
      <c r="C54" s="110" t="s">
        <v>7</v>
      </c>
      <c r="D54" s="82">
        <v>57654.839983333324</v>
      </c>
      <c r="E54" s="70">
        <v>159454.66808333364</v>
      </c>
      <c r="F54" s="82">
        <v>921987.39594999992</v>
      </c>
      <c r="G54" s="70">
        <v>1275260.764549999</v>
      </c>
      <c r="H54" s="15"/>
      <c r="I54" s="2"/>
      <c r="AD54" s="36"/>
      <c r="AE54" s="36"/>
      <c r="AF54" s="36"/>
      <c r="AG54" s="36"/>
      <c r="AH54" s="36"/>
      <c r="AI54" s="36"/>
      <c r="AJ54" s="36"/>
      <c r="AK54" s="36"/>
      <c r="AL54" s="36"/>
    </row>
    <row r="55" spans="1:38" x14ac:dyDescent="0.2">
      <c r="A55" s="43"/>
      <c r="B55" s="110"/>
      <c r="C55" s="110" t="s">
        <v>8</v>
      </c>
      <c r="D55" s="82">
        <v>59143.195866666552</v>
      </c>
      <c r="E55" s="70">
        <v>166966.85509999943</v>
      </c>
      <c r="F55" s="82">
        <v>932031.27553333389</v>
      </c>
      <c r="G55" s="70">
        <v>1326645.8790499989</v>
      </c>
      <c r="H55" s="15"/>
      <c r="I55" s="2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1:38" x14ac:dyDescent="0.2">
      <c r="A56" s="164"/>
      <c r="B56" s="110"/>
      <c r="C56" s="110" t="s">
        <v>9</v>
      </c>
      <c r="D56" s="82">
        <v>58579.673499999975</v>
      </c>
      <c r="E56" s="70">
        <v>165464.45005000039</v>
      </c>
      <c r="F56" s="82">
        <v>922593.67611666664</v>
      </c>
      <c r="G56" s="70">
        <v>1345485.1963333336</v>
      </c>
      <c r="H56" s="15"/>
      <c r="I56" s="2"/>
      <c r="AD56" s="36"/>
      <c r="AE56" s="36"/>
      <c r="AF56" s="36"/>
      <c r="AG56" s="36"/>
      <c r="AH56" s="36"/>
      <c r="AI56" s="36"/>
      <c r="AJ56" s="36"/>
      <c r="AK56" s="36"/>
      <c r="AL56" s="36"/>
    </row>
    <row r="57" spans="1:38" x14ac:dyDescent="0.2">
      <c r="A57" s="87"/>
      <c r="B57" s="110"/>
      <c r="C57" s="110" t="s">
        <v>10</v>
      </c>
      <c r="D57" s="82">
        <v>52920.768599999894</v>
      </c>
      <c r="E57" s="70">
        <v>149708.30239999972</v>
      </c>
      <c r="F57" s="82">
        <v>852082.30045000021</v>
      </c>
      <c r="G57" s="70">
        <v>1238281.4167499996</v>
      </c>
      <c r="H57" s="15"/>
      <c r="I57" s="2"/>
      <c r="AD57" s="36"/>
      <c r="AE57" s="36"/>
      <c r="AF57" s="36"/>
      <c r="AG57" s="36"/>
      <c r="AH57" s="36"/>
      <c r="AI57" s="36"/>
      <c r="AJ57" s="36"/>
      <c r="AK57" s="36"/>
      <c r="AL57" s="36"/>
    </row>
    <row r="58" spans="1:38" x14ac:dyDescent="0.2">
      <c r="A58" s="87"/>
      <c r="B58" s="110"/>
      <c r="C58" s="110" t="s">
        <v>11</v>
      </c>
      <c r="D58" s="82">
        <v>55615.357383333278</v>
      </c>
      <c r="E58" s="70">
        <v>167412.2017000003</v>
      </c>
      <c r="F58" s="82">
        <v>886171.14549999987</v>
      </c>
      <c r="G58" s="70">
        <v>1380005.5825999994</v>
      </c>
      <c r="H58" s="15"/>
      <c r="I58" s="2"/>
      <c r="AD58" s="36"/>
      <c r="AE58" s="36"/>
      <c r="AF58" s="36"/>
      <c r="AG58" s="36"/>
      <c r="AH58" s="36"/>
      <c r="AI58" s="36"/>
      <c r="AJ58" s="36"/>
      <c r="AK58" s="36"/>
      <c r="AL58" s="36"/>
    </row>
    <row r="59" spans="1:38" x14ac:dyDescent="0.2">
      <c r="A59" s="87"/>
      <c r="B59" s="110"/>
      <c r="C59" s="110" t="s">
        <v>12</v>
      </c>
      <c r="D59" s="82">
        <v>53713.630349999999</v>
      </c>
      <c r="E59" s="70">
        <v>161117.88611666672</v>
      </c>
      <c r="F59" s="82">
        <v>835619.9996666665</v>
      </c>
      <c r="G59" s="70">
        <v>1326493.6425000008</v>
      </c>
      <c r="H59" s="15"/>
      <c r="I59" s="2"/>
      <c r="AD59" s="36"/>
      <c r="AE59" s="36"/>
      <c r="AF59" s="36"/>
      <c r="AG59" s="36"/>
      <c r="AH59" s="36"/>
      <c r="AI59" s="36"/>
      <c r="AJ59" s="36"/>
      <c r="AK59" s="36"/>
      <c r="AL59" s="36"/>
    </row>
    <row r="60" spans="1:38" x14ac:dyDescent="0.2">
      <c r="A60" s="87"/>
      <c r="B60" s="110"/>
      <c r="C60" s="110" t="s">
        <v>13</v>
      </c>
      <c r="D60" s="82">
        <v>59177.951433333292</v>
      </c>
      <c r="E60" s="70">
        <v>168621.2699999999</v>
      </c>
      <c r="F60" s="82">
        <v>883830.04941666615</v>
      </c>
      <c r="G60" s="70">
        <v>1371106.8332500006</v>
      </c>
      <c r="H60" s="15"/>
      <c r="I60" s="2"/>
      <c r="AD60" s="36"/>
      <c r="AE60" s="36"/>
      <c r="AF60" s="36"/>
      <c r="AG60" s="36"/>
      <c r="AH60" s="36"/>
      <c r="AI60" s="36"/>
      <c r="AJ60" s="36"/>
      <c r="AK60" s="36"/>
      <c r="AL60" s="36"/>
    </row>
    <row r="61" spans="1:38" ht="13.5" thickBot="1" x14ac:dyDescent="0.25">
      <c r="A61" s="17"/>
      <c r="B61" s="61" t="s">
        <v>67</v>
      </c>
      <c r="C61" s="61"/>
      <c r="D61" s="99">
        <f>SUM(D49:D60)</f>
        <v>713225.44638333342</v>
      </c>
      <c r="E61" s="101">
        <f>SUM(E49:E60)</f>
        <v>1964647.3101000008</v>
      </c>
      <c r="F61" s="99">
        <f>SUM(F49:F60)</f>
        <v>11232794.864633335</v>
      </c>
      <c r="G61" s="101">
        <f>SUM(G49:G60)</f>
        <v>15742898.990683332</v>
      </c>
      <c r="H61" s="15"/>
      <c r="I61" s="2"/>
      <c r="AD61" s="36"/>
      <c r="AE61" s="36"/>
      <c r="AF61" s="36"/>
      <c r="AG61" s="36"/>
      <c r="AH61" s="36"/>
      <c r="AI61" s="36"/>
      <c r="AJ61" s="36"/>
      <c r="AK61" s="36"/>
      <c r="AL61" s="36"/>
    </row>
    <row r="62" spans="1:38" x14ac:dyDescent="0.2">
      <c r="A62" s="17"/>
      <c r="B62" s="65">
        <v>2014</v>
      </c>
      <c r="C62" s="65" t="s">
        <v>2</v>
      </c>
      <c r="D62" s="81">
        <v>56725.230083333365</v>
      </c>
      <c r="E62" s="71">
        <v>168712.11131666636</v>
      </c>
      <c r="F62" s="81">
        <v>825742.52753333363</v>
      </c>
      <c r="G62" s="72">
        <v>1344005.0783999993</v>
      </c>
      <c r="H62" s="15"/>
      <c r="I62" s="2"/>
      <c r="AD62" s="36"/>
      <c r="AE62" s="36"/>
      <c r="AF62" s="36"/>
      <c r="AG62" s="36"/>
      <c r="AH62" s="36"/>
      <c r="AI62" s="36"/>
      <c r="AJ62" s="36"/>
      <c r="AK62" s="36"/>
      <c r="AL62" s="36"/>
    </row>
    <row r="63" spans="1:38" x14ac:dyDescent="0.2">
      <c r="A63" s="17"/>
      <c r="B63" s="110"/>
      <c r="C63" s="110" t="s">
        <v>3</v>
      </c>
      <c r="D63" s="82">
        <v>48940.192483333281</v>
      </c>
      <c r="E63" s="12">
        <v>144710.87565000015</v>
      </c>
      <c r="F63" s="82">
        <v>731742.78459999943</v>
      </c>
      <c r="G63" s="70">
        <v>1167190.2516500002</v>
      </c>
      <c r="H63" s="15"/>
      <c r="I63" s="2"/>
      <c r="AD63" s="36"/>
      <c r="AE63" s="36"/>
      <c r="AF63" s="36"/>
      <c r="AG63" s="36"/>
      <c r="AH63" s="36"/>
      <c r="AI63" s="36"/>
      <c r="AJ63" s="36"/>
      <c r="AK63" s="36"/>
      <c r="AL63" s="36"/>
    </row>
    <row r="64" spans="1:38" x14ac:dyDescent="0.2">
      <c r="A64" s="17"/>
      <c r="B64" s="110"/>
      <c r="C64" s="110" t="s">
        <v>4</v>
      </c>
      <c r="D64" s="82">
        <v>55459.586649999852</v>
      </c>
      <c r="E64" s="12">
        <v>170434.42479999948</v>
      </c>
      <c r="F64" s="82">
        <v>813117.81545000023</v>
      </c>
      <c r="G64" s="70">
        <v>1351528.0880833345</v>
      </c>
      <c r="H64" s="15"/>
      <c r="I64" s="2"/>
      <c r="AD64" s="36"/>
      <c r="AE64" s="36"/>
      <c r="AF64" s="36"/>
      <c r="AG64" s="36"/>
      <c r="AH64" s="36"/>
      <c r="AI64" s="36"/>
      <c r="AJ64" s="36"/>
      <c r="AK64" s="36"/>
      <c r="AL64" s="36"/>
    </row>
    <row r="65" spans="1:38" x14ac:dyDescent="0.2">
      <c r="A65" s="17"/>
      <c r="B65" s="110"/>
      <c r="C65" s="110" t="s">
        <v>5</v>
      </c>
      <c r="D65" s="82">
        <v>53412.315200000012</v>
      </c>
      <c r="E65" s="12">
        <v>167029.25448333405</v>
      </c>
      <c r="F65" s="82">
        <v>762916.96953333332</v>
      </c>
      <c r="G65" s="70">
        <v>1304755.9258833339</v>
      </c>
      <c r="H65" s="15"/>
      <c r="I65" s="2"/>
      <c r="AD65" s="36"/>
      <c r="AE65" s="36"/>
      <c r="AF65" s="36"/>
      <c r="AG65" s="36"/>
      <c r="AH65" s="36"/>
      <c r="AI65" s="36"/>
      <c r="AJ65" s="36"/>
      <c r="AK65" s="36"/>
      <c r="AL65" s="36"/>
    </row>
    <row r="66" spans="1:38" x14ac:dyDescent="0.2">
      <c r="A66" s="17"/>
      <c r="B66" s="110"/>
      <c r="C66" s="110" t="s">
        <v>6</v>
      </c>
      <c r="D66" s="82">
        <v>53471.73725000002</v>
      </c>
      <c r="E66" s="12">
        <v>165428.82780000035</v>
      </c>
      <c r="F66" s="82">
        <v>761010.99561666686</v>
      </c>
      <c r="G66" s="70">
        <v>1286097.6555166678</v>
      </c>
      <c r="H66" s="15"/>
      <c r="I66" s="2"/>
      <c r="AD66" s="36"/>
      <c r="AE66" s="36"/>
      <c r="AF66" s="36"/>
      <c r="AG66" s="36"/>
      <c r="AH66" s="36"/>
      <c r="AI66" s="36"/>
      <c r="AJ66" s="36"/>
      <c r="AK66" s="36"/>
      <c r="AL66" s="36"/>
    </row>
    <row r="67" spans="1:38" x14ac:dyDescent="0.2">
      <c r="A67" s="17"/>
      <c r="B67" s="110"/>
      <c r="C67" s="110" t="s">
        <v>7</v>
      </c>
      <c r="D67" s="82">
        <v>51039.190333333332</v>
      </c>
      <c r="E67" s="12">
        <v>161387.93908333339</v>
      </c>
      <c r="F67" s="82">
        <v>713364.74761666683</v>
      </c>
      <c r="G67" s="70">
        <v>1235823.6796333324</v>
      </c>
      <c r="H67" s="15"/>
      <c r="I67" s="2"/>
      <c r="AD67" s="36"/>
      <c r="AE67" s="36"/>
      <c r="AF67" s="36"/>
      <c r="AG67" s="36"/>
      <c r="AH67" s="36"/>
      <c r="AI67" s="36"/>
      <c r="AJ67" s="36"/>
      <c r="AK67" s="36"/>
      <c r="AL67" s="36"/>
    </row>
    <row r="68" spans="1:38" x14ac:dyDescent="0.2">
      <c r="B68" s="110"/>
      <c r="C68" s="110" t="s">
        <v>8</v>
      </c>
      <c r="D68" s="82">
        <v>50886.829633333531</v>
      </c>
      <c r="E68" s="12">
        <v>166784.47358333302</v>
      </c>
      <c r="F68" s="82">
        <v>717068.93480000005</v>
      </c>
      <c r="G68" s="70">
        <v>1300111.5521833331</v>
      </c>
      <c r="H68" s="15"/>
    </row>
    <row r="69" spans="1:38" x14ac:dyDescent="0.2">
      <c r="B69" s="110"/>
      <c r="C69" s="110" t="s">
        <v>9</v>
      </c>
      <c r="D69" s="82">
        <v>50339.562016666663</v>
      </c>
      <c r="E69" s="12">
        <v>162712.1768999995</v>
      </c>
      <c r="F69" s="82">
        <v>730965.57013333356</v>
      </c>
      <c r="G69" s="70">
        <v>1319307.52935</v>
      </c>
      <c r="H69" s="15"/>
    </row>
    <row r="70" spans="1:38" x14ac:dyDescent="0.2">
      <c r="B70" s="110"/>
      <c r="C70" s="110" t="s">
        <v>10</v>
      </c>
      <c r="D70" s="82">
        <v>47647.671366666669</v>
      </c>
      <c r="E70" s="12">
        <v>153757.82636666647</v>
      </c>
      <c r="F70" s="82">
        <v>694164.77730000019</v>
      </c>
      <c r="G70" s="70">
        <v>1258840.154316667</v>
      </c>
      <c r="H70" s="15"/>
    </row>
    <row r="71" spans="1:38" x14ac:dyDescent="0.2">
      <c r="B71" s="110"/>
      <c r="C71" s="110" t="s">
        <v>11</v>
      </c>
      <c r="D71" s="82">
        <v>50462.985616666723</v>
      </c>
      <c r="E71" s="12">
        <v>168885.87538333359</v>
      </c>
      <c r="F71" s="82">
        <v>719910.06145000015</v>
      </c>
      <c r="G71" s="70">
        <v>1357037.8543833329</v>
      </c>
      <c r="H71" s="15"/>
    </row>
    <row r="72" spans="1:38" x14ac:dyDescent="0.2">
      <c r="B72" s="110"/>
      <c r="C72" s="110" t="s">
        <v>12</v>
      </c>
      <c r="D72" s="82">
        <v>48323.390733333283</v>
      </c>
      <c r="E72" s="12">
        <v>163736.95333333372</v>
      </c>
      <c r="F72" s="82">
        <v>678307.21795000031</v>
      </c>
      <c r="G72" s="70">
        <v>1302277.8260499998</v>
      </c>
      <c r="H72" s="15"/>
    </row>
    <row r="73" spans="1:38" x14ac:dyDescent="0.2">
      <c r="B73" s="110"/>
      <c r="C73" s="110" t="s">
        <v>13</v>
      </c>
      <c r="D73" s="82">
        <v>51817.601266666563</v>
      </c>
      <c r="E73" s="12">
        <v>169124.21819999997</v>
      </c>
      <c r="F73" s="82">
        <v>721042.55741666653</v>
      </c>
      <c r="G73" s="70">
        <v>1356418.7185666673</v>
      </c>
      <c r="H73" s="15"/>
    </row>
    <row r="74" spans="1:38" ht="13.5" thickBot="1" x14ac:dyDescent="0.25">
      <c r="A74" s="17"/>
      <c r="B74" s="61" t="s">
        <v>69</v>
      </c>
      <c r="C74" s="61"/>
      <c r="D74" s="99">
        <f>SUM(D62:D73)</f>
        <v>618526.29263333336</v>
      </c>
      <c r="E74" s="100">
        <f t="shared" ref="E74:G74" si="0">SUM(E62:E73)</f>
        <v>1962704.9568999996</v>
      </c>
      <c r="F74" s="99">
        <f t="shared" si="0"/>
        <v>8869354.9594000001</v>
      </c>
      <c r="G74" s="101">
        <f t="shared" si="0"/>
        <v>15583394.31401667</v>
      </c>
      <c r="H74" s="15"/>
      <c r="I74" s="2"/>
      <c r="AD74" s="36"/>
      <c r="AE74" s="36"/>
      <c r="AF74" s="36"/>
      <c r="AG74" s="36"/>
      <c r="AH74" s="36"/>
      <c r="AI74" s="36"/>
      <c r="AJ74" s="36"/>
      <c r="AK74" s="36"/>
      <c r="AL74" s="36"/>
    </row>
    <row r="75" spans="1:38" x14ac:dyDescent="0.2">
      <c r="A75" s="17"/>
      <c r="B75" s="65">
        <v>2015</v>
      </c>
      <c r="C75" s="65" t="s">
        <v>2</v>
      </c>
      <c r="D75" s="81">
        <v>50861.812400000003</v>
      </c>
      <c r="E75" s="71">
        <v>166075.9489833331</v>
      </c>
      <c r="F75" s="81">
        <v>693537.41773333296</v>
      </c>
      <c r="G75" s="72">
        <v>1320288.1345000004</v>
      </c>
      <c r="H75" s="15"/>
      <c r="I75" s="2"/>
      <c r="AD75" s="36"/>
      <c r="AE75" s="36"/>
      <c r="AF75" s="36"/>
      <c r="AG75" s="36"/>
      <c r="AH75" s="36"/>
      <c r="AI75" s="36"/>
      <c r="AJ75" s="36"/>
      <c r="AK75" s="36"/>
      <c r="AL75" s="36"/>
    </row>
    <row r="76" spans="1:38" x14ac:dyDescent="0.2">
      <c r="A76" s="17"/>
      <c r="B76" s="110"/>
      <c r="C76" s="110" t="s">
        <v>3</v>
      </c>
      <c r="D76" s="82">
        <v>45886.660316666574</v>
      </c>
      <c r="E76" s="12">
        <v>149669.31728333267</v>
      </c>
      <c r="F76" s="82">
        <v>619145.56548333261</v>
      </c>
      <c r="G76" s="70">
        <v>1176333.0564333349</v>
      </c>
      <c r="H76" s="15"/>
      <c r="I76" s="2"/>
      <c r="AD76" s="36"/>
      <c r="AE76" s="36"/>
      <c r="AF76" s="36"/>
      <c r="AG76" s="36"/>
      <c r="AH76" s="36"/>
      <c r="AI76" s="36"/>
      <c r="AJ76" s="36"/>
      <c r="AK76" s="36"/>
      <c r="AL76" s="36"/>
    </row>
    <row r="77" spans="1:38" x14ac:dyDescent="0.2">
      <c r="A77" s="17"/>
      <c r="B77" s="110"/>
      <c r="C77" s="110" t="s">
        <v>4</v>
      </c>
      <c r="D77" s="82">
        <v>53367.195249999932</v>
      </c>
      <c r="E77" s="12">
        <v>184406.92921666623</v>
      </c>
      <c r="F77" s="82">
        <v>693140.64596666722</v>
      </c>
      <c r="G77" s="70">
        <v>1423745.1194166676</v>
      </c>
      <c r="H77" s="15"/>
      <c r="I77" s="2"/>
      <c r="AD77" s="36"/>
      <c r="AE77" s="36"/>
      <c r="AF77" s="36"/>
      <c r="AG77" s="36"/>
      <c r="AH77" s="36"/>
      <c r="AI77" s="36"/>
      <c r="AJ77" s="36"/>
      <c r="AK77" s="36"/>
      <c r="AL77" s="36"/>
    </row>
    <row r="78" spans="1:38" x14ac:dyDescent="0.2">
      <c r="A78" s="17"/>
      <c r="B78" s="110"/>
      <c r="C78" s="110" t="s">
        <v>5</v>
      </c>
      <c r="D78" s="82">
        <v>48017.843999999903</v>
      </c>
      <c r="E78" s="12">
        <v>173573.34606666642</v>
      </c>
      <c r="F78" s="82">
        <v>625494.52199999976</v>
      </c>
      <c r="G78" s="70">
        <v>1347242.9075833329</v>
      </c>
      <c r="H78" s="15"/>
      <c r="I78" s="2"/>
      <c r="AD78" s="36"/>
      <c r="AE78" s="36"/>
      <c r="AF78" s="36"/>
      <c r="AG78" s="36"/>
      <c r="AH78" s="36"/>
      <c r="AI78" s="36"/>
      <c r="AJ78" s="36"/>
      <c r="AK78" s="36"/>
      <c r="AL78" s="36"/>
    </row>
    <row r="79" spans="1:38" x14ac:dyDescent="0.2">
      <c r="A79" s="17"/>
      <c r="B79" s="110"/>
      <c r="C79" s="110" t="s">
        <v>6</v>
      </c>
      <c r="D79" s="82">
        <v>46830.218199999916</v>
      </c>
      <c r="E79" s="12">
        <v>166008.55649999948</v>
      </c>
      <c r="F79" s="82">
        <v>614001.51468333311</v>
      </c>
      <c r="G79" s="70">
        <v>1308954.0239333331</v>
      </c>
      <c r="H79" s="15"/>
      <c r="I79" s="2"/>
      <c r="AD79" s="36"/>
      <c r="AE79" s="36"/>
      <c r="AF79" s="36"/>
      <c r="AG79" s="36"/>
      <c r="AH79" s="36"/>
      <c r="AI79" s="36"/>
      <c r="AJ79" s="36"/>
      <c r="AK79" s="36"/>
      <c r="AL79" s="36"/>
    </row>
    <row r="80" spans="1:38" x14ac:dyDescent="0.2">
      <c r="A80" s="17"/>
      <c r="B80" s="110"/>
      <c r="C80" s="110" t="s">
        <v>7</v>
      </c>
      <c r="D80" s="82">
        <v>45227.508200000026</v>
      </c>
      <c r="E80" s="12">
        <v>167210.84755000038</v>
      </c>
      <c r="F80" s="82">
        <v>575329.63846666703</v>
      </c>
      <c r="G80" s="70">
        <v>1314558.8624833338</v>
      </c>
      <c r="H80" s="15"/>
      <c r="I80" s="2"/>
      <c r="AD80" s="36"/>
      <c r="AE80" s="36"/>
      <c r="AF80" s="36"/>
      <c r="AG80" s="36"/>
      <c r="AH80" s="36"/>
      <c r="AI80" s="36"/>
      <c r="AJ80" s="36"/>
      <c r="AK80" s="36"/>
      <c r="AL80" s="36"/>
    </row>
    <row r="81" spans="1:38" x14ac:dyDescent="0.2">
      <c r="A81" s="17"/>
      <c r="B81" s="110"/>
      <c r="C81" s="110" t="s">
        <v>8</v>
      </c>
      <c r="D81" s="82">
        <v>46592.749666666561</v>
      </c>
      <c r="E81" s="12">
        <v>176999.02263333282</v>
      </c>
      <c r="F81" s="82">
        <v>583289.6021499997</v>
      </c>
      <c r="G81" s="70">
        <v>1387404.1670666677</v>
      </c>
      <c r="H81" s="15"/>
      <c r="I81" s="2"/>
      <c r="AD81" s="36"/>
      <c r="AE81" s="36"/>
      <c r="AF81" s="36"/>
      <c r="AG81" s="36"/>
      <c r="AH81" s="36"/>
      <c r="AI81" s="36"/>
      <c r="AJ81" s="36"/>
      <c r="AK81" s="36"/>
      <c r="AL81" s="36"/>
    </row>
    <row r="82" spans="1:38" x14ac:dyDescent="0.2">
      <c r="A82" s="17"/>
      <c r="B82" s="110"/>
      <c r="C82" s="110" t="s">
        <v>9</v>
      </c>
      <c r="D82" s="82">
        <v>48178.882783333363</v>
      </c>
      <c r="E82" s="12">
        <v>184818.68641666565</v>
      </c>
      <c r="F82" s="82">
        <v>575818.21796666679</v>
      </c>
      <c r="G82" s="70">
        <v>1450792.6948999988</v>
      </c>
      <c r="H82" s="15"/>
      <c r="I82" s="2"/>
      <c r="AD82" s="36"/>
      <c r="AE82" s="36"/>
      <c r="AF82" s="36"/>
      <c r="AG82" s="36"/>
      <c r="AH82" s="36"/>
      <c r="AI82" s="36"/>
      <c r="AJ82" s="36"/>
      <c r="AK82" s="36"/>
      <c r="AL82" s="36"/>
    </row>
    <row r="83" spans="1:38" x14ac:dyDescent="0.2">
      <c r="A83" s="17"/>
      <c r="B83" s="110"/>
      <c r="C83" s="110" t="s">
        <v>10</v>
      </c>
      <c r="D83" s="82">
        <v>45937.595433333394</v>
      </c>
      <c r="E83" s="12">
        <v>177765.00876666736</v>
      </c>
      <c r="F83" s="82">
        <v>562162.4462666664</v>
      </c>
      <c r="G83" s="70">
        <v>1438096.0281333325</v>
      </c>
      <c r="H83" s="15"/>
      <c r="I83" s="2"/>
      <c r="AD83" s="36"/>
      <c r="AE83" s="36"/>
      <c r="AF83" s="36"/>
      <c r="AG83" s="36"/>
      <c r="AH83" s="36"/>
      <c r="AI83" s="36"/>
      <c r="AJ83" s="36"/>
      <c r="AK83" s="36"/>
      <c r="AL83" s="36"/>
    </row>
    <row r="84" spans="1:38" x14ac:dyDescent="0.2">
      <c r="A84" s="17"/>
      <c r="B84" s="110"/>
      <c r="C84" s="110" t="s">
        <v>11</v>
      </c>
      <c r="D84" s="82">
        <v>45305.222349999953</v>
      </c>
      <c r="E84" s="12">
        <v>182004.23390000014</v>
      </c>
      <c r="F84" s="82">
        <v>566710.63089999987</v>
      </c>
      <c r="G84" s="70">
        <v>1507900.8039666675</v>
      </c>
      <c r="H84" s="15"/>
      <c r="I84" s="2"/>
      <c r="AD84" s="36"/>
      <c r="AE84" s="36"/>
      <c r="AF84" s="36"/>
      <c r="AG84" s="36"/>
      <c r="AH84" s="36"/>
      <c r="AI84" s="36"/>
      <c r="AJ84" s="36"/>
      <c r="AK84" s="36"/>
      <c r="AL84" s="36"/>
    </row>
    <row r="85" spans="1:38" x14ac:dyDescent="0.2">
      <c r="A85" s="17"/>
      <c r="B85" s="110"/>
      <c r="C85" s="110" t="s">
        <v>12</v>
      </c>
      <c r="D85" s="82">
        <v>44354.7575499999</v>
      </c>
      <c r="E85" s="12">
        <v>180135.02033333335</v>
      </c>
      <c r="F85" s="82">
        <v>553628.50753333303</v>
      </c>
      <c r="G85" s="70">
        <v>1512602.5936500002</v>
      </c>
      <c r="H85" s="15"/>
      <c r="I85" s="2"/>
      <c r="AD85" s="36"/>
      <c r="AE85" s="36"/>
      <c r="AF85" s="36"/>
      <c r="AG85" s="36"/>
      <c r="AH85" s="36"/>
      <c r="AI85" s="36"/>
      <c r="AJ85" s="36"/>
      <c r="AK85" s="36"/>
      <c r="AL85" s="36"/>
    </row>
    <row r="86" spans="1:38" x14ac:dyDescent="0.2">
      <c r="A86" s="17"/>
      <c r="B86" s="110"/>
      <c r="C86" s="110" t="s">
        <v>13</v>
      </c>
      <c r="D86" s="82">
        <v>48174.044133333387</v>
      </c>
      <c r="E86" s="12">
        <v>188601.33753333363</v>
      </c>
      <c r="F86" s="82">
        <v>593110.33333333337</v>
      </c>
      <c r="G86" s="70">
        <v>1571150.5891666664</v>
      </c>
      <c r="H86" s="15"/>
      <c r="I86" s="2"/>
      <c r="AD86" s="36"/>
      <c r="AE86" s="36"/>
      <c r="AF86" s="36"/>
      <c r="AG86" s="36"/>
      <c r="AH86" s="36"/>
      <c r="AI86" s="36"/>
      <c r="AJ86" s="36"/>
      <c r="AK86" s="36"/>
      <c r="AL86" s="36"/>
    </row>
    <row r="87" spans="1:38" ht="13.5" thickBot="1" x14ac:dyDescent="0.25">
      <c r="A87" s="17"/>
      <c r="B87" s="61" t="s">
        <v>87</v>
      </c>
      <c r="C87" s="61"/>
      <c r="D87" s="99">
        <f>SUM(D75:D86)</f>
        <v>568734.490283333</v>
      </c>
      <c r="E87" s="100">
        <f t="shared" ref="E87:G87" si="1">SUM(E75:E86)</f>
        <v>2097268.2551833312</v>
      </c>
      <c r="F87" s="99">
        <f t="shared" si="1"/>
        <v>7255369.0424833316</v>
      </c>
      <c r="G87" s="101">
        <f t="shared" si="1"/>
        <v>16759068.981233336</v>
      </c>
      <c r="H87" s="15"/>
      <c r="I87" s="2"/>
      <c r="AD87" s="36"/>
      <c r="AE87" s="36"/>
      <c r="AF87" s="36"/>
      <c r="AG87" s="36"/>
      <c r="AH87" s="36"/>
      <c r="AI87" s="36"/>
      <c r="AJ87" s="36"/>
      <c r="AK87" s="36"/>
      <c r="AL87" s="36"/>
    </row>
    <row r="88" spans="1:38" ht="13.5" thickBot="1" x14ac:dyDescent="0.25">
      <c r="A88" s="17"/>
      <c r="B88" s="94"/>
      <c r="C88" s="94"/>
      <c r="D88" s="219"/>
      <c r="E88" s="219"/>
      <c r="F88" s="219"/>
      <c r="G88" s="219"/>
      <c r="H88" s="16"/>
      <c r="I88" s="2"/>
      <c r="AD88" s="36"/>
      <c r="AE88" s="36"/>
      <c r="AF88" s="36"/>
      <c r="AG88" s="36"/>
      <c r="AH88" s="36"/>
      <c r="AI88" s="36"/>
      <c r="AJ88" s="36"/>
      <c r="AK88" s="36"/>
      <c r="AL88" s="36"/>
    </row>
    <row r="89" spans="1:38" ht="13.5" thickBot="1" x14ac:dyDescent="0.25">
      <c r="A89" s="17"/>
      <c r="B89" s="254" t="s">
        <v>88</v>
      </c>
      <c r="C89" s="255"/>
      <c r="D89" s="265">
        <f>+D87/D74-1</f>
        <v>-8.0500704566680903E-2</v>
      </c>
      <c r="E89" s="265">
        <f t="shared" ref="E89:G89" si="2">+E87/E74-1</f>
        <v>6.8560125560526375E-2</v>
      </c>
      <c r="F89" s="265">
        <f t="shared" si="2"/>
        <v>-0.18197331421560925</v>
      </c>
      <c r="G89" s="266">
        <f t="shared" si="2"/>
        <v>7.544406844400986E-2</v>
      </c>
      <c r="H89" s="16"/>
      <c r="I89" s="2"/>
      <c r="AD89" s="36"/>
      <c r="AE89" s="36"/>
      <c r="AF89" s="36"/>
      <c r="AG89" s="36"/>
      <c r="AH89" s="36"/>
      <c r="AI89" s="36"/>
      <c r="AJ89" s="36"/>
      <c r="AK89" s="36"/>
      <c r="AL89" s="36"/>
    </row>
    <row r="90" spans="1:38" x14ac:dyDescent="0.2">
      <c r="A90" s="17"/>
      <c r="B90" s="94"/>
      <c r="C90" s="94"/>
      <c r="D90" s="219"/>
      <c r="E90" s="219"/>
      <c r="F90" s="219"/>
      <c r="G90" s="219"/>
      <c r="H90" s="16"/>
      <c r="I90" s="2"/>
      <c r="AD90" s="36"/>
      <c r="AE90" s="36"/>
      <c r="AF90" s="36"/>
      <c r="AG90" s="36"/>
      <c r="AH90" s="36"/>
      <c r="AI90" s="36"/>
      <c r="AJ90" s="36"/>
      <c r="AK90" s="36"/>
      <c r="AL90" s="36"/>
    </row>
    <row r="91" spans="1:38" x14ac:dyDescent="0.2">
      <c r="A91" s="17"/>
      <c r="B91" s="164"/>
      <c r="C91" s="164"/>
      <c r="D91" s="164"/>
      <c r="E91" s="164"/>
      <c r="F91" s="164"/>
      <c r="G91" s="164"/>
      <c r="H91" s="16"/>
      <c r="I91" s="2"/>
      <c r="AD91" s="36"/>
      <c r="AE91" s="36"/>
      <c r="AF91" s="36"/>
      <c r="AG91" s="36"/>
      <c r="AH91" s="36"/>
      <c r="AI91" s="36"/>
      <c r="AJ91" s="36"/>
      <c r="AK91" s="36"/>
      <c r="AL91" s="36"/>
    </row>
    <row r="92" spans="1:38" x14ac:dyDescent="0.2">
      <c r="A92" s="17"/>
      <c r="B92" s="87"/>
      <c r="C92" s="87"/>
      <c r="D92" s="166"/>
      <c r="E92" s="166"/>
      <c r="F92" s="166"/>
      <c r="G92" s="166"/>
      <c r="H92" s="16"/>
      <c r="I92" s="2"/>
      <c r="AD92" s="36"/>
      <c r="AE92" s="36"/>
      <c r="AF92" s="36"/>
      <c r="AG92" s="36"/>
      <c r="AH92" s="36"/>
      <c r="AI92" s="36"/>
      <c r="AJ92" s="36"/>
      <c r="AK92" s="36"/>
      <c r="AL92" s="36"/>
    </row>
    <row r="93" spans="1:38" x14ac:dyDescent="0.2">
      <c r="A93" s="17"/>
      <c r="B93" s="45" t="s">
        <v>18</v>
      </c>
      <c r="C93" s="16"/>
      <c r="D93" s="16"/>
      <c r="E93" s="16"/>
      <c r="F93" s="16"/>
      <c r="G93" s="16"/>
      <c r="H93" s="16"/>
      <c r="I93" s="2"/>
      <c r="AD93" s="36"/>
      <c r="AE93" s="36"/>
      <c r="AF93" s="36"/>
      <c r="AG93" s="36"/>
      <c r="AH93" s="36"/>
      <c r="AI93" s="36"/>
      <c r="AJ93" s="36"/>
      <c r="AK93" s="36"/>
      <c r="AL93" s="36"/>
    </row>
    <row r="94" spans="1:38" x14ac:dyDescent="0.2">
      <c r="A94" s="17"/>
      <c r="B94" s="16"/>
      <c r="C94" s="16"/>
      <c r="D94" s="40"/>
      <c r="E94" s="16"/>
      <c r="F94" s="16"/>
      <c r="G94" s="16"/>
      <c r="H94" s="16"/>
      <c r="I94" s="2"/>
      <c r="AD94" s="36"/>
      <c r="AE94" s="36"/>
      <c r="AF94" s="36"/>
      <c r="AG94" s="36"/>
      <c r="AH94" s="36"/>
      <c r="AI94" s="36"/>
      <c r="AJ94" s="36"/>
      <c r="AK94" s="36"/>
      <c r="AL94" s="36"/>
    </row>
    <row r="95" spans="1:38" x14ac:dyDescent="0.2">
      <c r="A95" s="17"/>
      <c r="B95" s="16"/>
      <c r="C95" s="16"/>
      <c r="D95" s="40"/>
      <c r="E95" s="16"/>
      <c r="F95" s="16"/>
      <c r="G95" s="16"/>
      <c r="H95" s="16"/>
      <c r="I95" s="2"/>
      <c r="AD95" s="36"/>
      <c r="AE95" s="36"/>
      <c r="AF95" s="36"/>
      <c r="AG95" s="36"/>
      <c r="AH95" s="36"/>
      <c r="AI95" s="36"/>
      <c r="AJ95" s="36"/>
      <c r="AK95" s="36"/>
      <c r="AL95" s="36"/>
    </row>
    <row r="96" spans="1:38" x14ac:dyDescent="0.2">
      <c r="A96" s="17"/>
      <c r="B96" s="16"/>
      <c r="C96" s="16"/>
      <c r="D96" s="40"/>
      <c r="E96" s="16"/>
      <c r="F96" s="16"/>
      <c r="G96" s="16"/>
      <c r="H96" s="16"/>
      <c r="I96" s="2"/>
      <c r="AD96" s="36"/>
      <c r="AE96" s="36"/>
      <c r="AF96" s="36"/>
      <c r="AG96" s="36"/>
      <c r="AH96" s="36"/>
      <c r="AI96" s="36"/>
      <c r="AJ96" s="36"/>
      <c r="AK96" s="36"/>
      <c r="AL96" s="36"/>
    </row>
    <row r="97" spans="1:38" x14ac:dyDescent="0.2">
      <c r="A97" s="17"/>
      <c r="B97" s="16"/>
      <c r="C97" s="16"/>
      <c r="D97" s="40"/>
      <c r="E97" s="16"/>
      <c r="F97" s="16"/>
      <c r="G97" s="16"/>
      <c r="H97" s="16"/>
      <c r="I97" s="2"/>
      <c r="AD97" s="36"/>
      <c r="AE97" s="36"/>
      <c r="AF97" s="36"/>
      <c r="AG97" s="36"/>
      <c r="AH97" s="36"/>
      <c r="AI97" s="36"/>
      <c r="AJ97" s="36"/>
      <c r="AK97" s="36"/>
      <c r="AL97" s="36"/>
    </row>
    <row r="98" spans="1:38" x14ac:dyDescent="0.2">
      <c r="A98" s="17"/>
      <c r="B98" s="16"/>
      <c r="C98" s="16"/>
      <c r="D98" s="40"/>
      <c r="E98" s="16"/>
      <c r="F98" s="16"/>
      <c r="G98" s="16"/>
      <c r="H98" s="16"/>
      <c r="I98" s="2"/>
      <c r="AD98" s="36"/>
      <c r="AE98" s="36"/>
      <c r="AF98" s="36"/>
      <c r="AG98" s="36"/>
      <c r="AH98" s="36"/>
      <c r="AI98" s="36"/>
      <c r="AJ98" s="36"/>
      <c r="AK98" s="36"/>
      <c r="AL98" s="36"/>
    </row>
    <row r="99" spans="1:38" x14ac:dyDescent="0.2">
      <c r="A99" s="17"/>
      <c r="B99" s="16"/>
      <c r="C99" s="16"/>
      <c r="D99" s="40"/>
      <c r="E99" s="16"/>
      <c r="F99" s="16"/>
      <c r="G99" s="16"/>
      <c r="H99" s="16"/>
      <c r="I99" s="2"/>
      <c r="AD99" s="36"/>
      <c r="AE99" s="36"/>
      <c r="AF99" s="36"/>
      <c r="AG99" s="36"/>
      <c r="AH99" s="36"/>
      <c r="AI99" s="36"/>
      <c r="AJ99" s="36"/>
      <c r="AK99" s="36"/>
      <c r="AL99" s="36"/>
    </row>
    <row r="100" spans="1:38" x14ac:dyDescent="0.2">
      <c r="A100" s="17"/>
      <c r="B100" s="16"/>
      <c r="C100" s="16"/>
      <c r="D100" s="40"/>
      <c r="E100" s="16"/>
      <c r="F100" s="16"/>
      <c r="G100" s="16"/>
      <c r="H100" s="16"/>
      <c r="I100" s="2"/>
      <c r="AD100" s="36"/>
      <c r="AE100" s="36"/>
      <c r="AF100" s="36"/>
      <c r="AG100" s="36"/>
      <c r="AH100" s="36"/>
      <c r="AI100" s="36"/>
      <c r="AJ100" s="36"/>
      <c r="AK100" s="36"/>
      <c r="AL100" s="36"/>
    </row>
    <row r="101" spans="1:38" x14ac:dyDescent="0.2">
      <c r="A101" s="17"/>
      <c r="B101" s="16"/>
      <c r="C101" s="16"/>
      <c r="D101" s="40"/>
      <c r="E101" s="16"/>
      <c r="F101" s="16"/>
      <c r="G101" s="16"/>
      <c r="H101" s="16"/>
      <c r="I101" s="2"/>
      <c r="AD101" s="36"/>
      <c r="AE101" s="36"/>
      <c r="AF101" s="36"/>
      <c r="AG101" s="36"/>
      <c r="AH101" s="36"/>
      <c r="AI101" s="36"/>
      <c r="AJ101" s="36"/>
      <c r="AK101" s="36"/>
      <c r="AL101" s="36"/>
    </row>
    <row r="102" spans="1:38" x14ac:dyDescent="0.2">
      <c r="A102" s="17"/>
      <c r="B102" s="16"/>
      <c r="C102" s="16"/>
      <c r="D102" s="40"/>
      <c r="E102" s="16"/>
      <c r="F102" s="16"/>
      <c r="G102" s="16"/>
      <c r="H102" s="16"/>
      <c r="I102" s="2"/>
      <c r="AD102" s="36"/>
      <c r="AE102" s="36"/>
      <c r="AF102" s="36"/>
      <c r="AG102" s="36"/>
      <c r="AH102" s="36"/>
      <c r="AI102" s="36"/>
      <c r="AJ102" s="36"/>
      <c r="AK102" s="36"/>
      <c r="AL102" s="36"/>
    </row>
    <row r="103" spans="1:38" x14ac:dyDescent="0.2">
      <c r="A103" s="17"/>
      <c r="B103" s="16"/>
      <c r="C103" s="16"/>
      <c r="D103" s="40"/>
      <c r="E103" s="16"/>
      <c r="F103" s="16"/>
      <c r="G103" s="16"/>
      <c r="H103" s="16"/>
      <c r="I103" s="2"/>
      <c r="AD103" s="36"/>
      <c r="AE103" s="36"/>
      <c r="AF103" s="36"/>
      <c r="AG103" s="36"/>
      <c r="AH103" s="36"/>
      <c r="AI103" s="36"/>
      <c r="AJ103" s="36"/>
      <c r="AK103" s="36"/>
      <c r="AL103" s="36"/>
    </row>
    <row r="104" spans="1:38" x14ac:dyDescent="0.2">
      <c r="A104" s="17"/>
      <c r="B104" s="16"/>
      <c r="C104" s="16"/>
      <c r="D104" s="40"/>
      <c r="E104" s="16"/>
      <c r="F104" s="16"/>
      <c r="G104" s="16"/>
      <c r="H104" s="16"/>
      <c r="I104" s="2"/>
      <c r="AD104" s="36"/>
      <c r="AE104" s="36"/>
      <c r="AF104" s="36"/>
      <c r="AG104" s="36"/>
      <c r="AH104" s="36"/>
      <c r="AI104" s="36"/>
      <c r="AJ104" s="36"/>
      <c r="AK104" s="36"/>
      <c r="AL104" s="36"/>
    </row>
    <row r="105" spans="1:38" x14ac:dyDescent="0.2">
      <c r="A105" s="17"/>
      <c r="B105" s="16"/>
      <c r="C105" s="16"/>
      <c r="D105" s="40"/>
      <c r="E105" s="16"/>
      <c r="F105" s="16"/>
      <c r="G105" s="16"/>
      <c r="H105" s="16"/>
      <c r="I105" s="2"/>
      <c r="AD105" s="36"/>
      <c r="AE105" s="36"/>
      <c r="AF105" s="36"/>
      <c r="AG105" s="36"/>
      <c r="AH105" s="36"/>
      <c r="AI105" s="36"/>
      <c r="AJ105" s="36"/>
      <c r="AK105" s="36"/>
      <c r="AL105" s="36"/>
    </row>
    <row r="106" spans="1:38" x14ac:dyDescent="0.2">
      <c r="A106" s="17"/>
      <c r="B106" s="16"/>
      <c r="C106" s="16"/>
      <c r="D106" s="40"/>
      <c r="E106" s="16"/>
      <c r="F106" s="16"/>
      <c r="G106" s="16"/>
      <c r="H106" s="16"/>
      <c r="I106" s="2"/>
      <c r="AD106" s="36"/>
      <c r="AE106" s="36"/>
      <c r="AF106" s="36"/>
      <c r="AG106" s="36"/>
      <c r="AH106" s="36"/>
      <c r="AI106" s="36"/>
      <c r="AJ106" s="36"/>
      <c r="AK106" s="36"/>
      <c r="AL106" s="36"/>
    </row>
    <row r="107" spans="1:38" x14ac:dyDescent="0.2">
      <c r="A107" s="17"/>
      <c r="B107" s="16"/>
      <c r="C107" s="16"/>
      <c r="D107" s="40"/>
      <c r="E107" s="16"/>
      <c r="F107" s="16"/>
      <c r="G107" s="16"/>
      <c r="H107" s="16"/>
      <c r="I107" s="2"/>
      <c r="AD107" s="36"/>
      <c r="AE107" s="36"/>
      <c r="AF107" s="36"/>
      <c r="AG107" s="36"/>
      <c r="AH107" s="36"/>
      <c r="AI107" s="36"/>
      <c r="AJ107" s="36"/>
      <c r="AK107" s="36"/>
      <c r="AL107" s="36"/>
    </row>
    <row r="108" spans="1:38" x14ac:dyDescent="0.2">
      <c r="A108" s="17"/>
      <c r="B108" s="16"/>
      <c r="C108" s="16"/>
      <c r="D108" s="40"/>
      <c r="E108" s="16"/>
      <c r="F108" s="16"/>
      <c r="G108" s="16"/>
      <c r="H108" s="16"/>
      <c r="I108" s="2"/>
      <c r="AD108" s="36"/>
      <c r="AE108" s="36"/>
      <c r="AF108" s="36"/>
      <c r="AG108" s="36"/>
      <c r="AH108" s="36"/>
      <c r="AI108" s="36"/>
      <c r="AJ108" s="36"/>
      <c r="AK108" s="36"/>
      <c r="AL108" s="36"/>
    </row>
    <row r="109" spans="1:38" x14ac:dyDescent="0.2">
      <c r="A109" s="17"/>
      <c r="B109" s="16"/>
      <c r="C109" s="16"/>
      <c r="D109" s="40"/>
      <c r="E109" s="16"/>
      <c r="F109" s="16"/>
      <c r="G109" s="16"/>
      <c r="H109" s="16"/>
      <c r="I109" s="2"/>
      <c r="AD109" s="36"/>
      <c r="AE109" s="36"/>
      <c r="AF109" s="36"/>
      <c r="AG109" s="36"/>
      <c r="AH109" s="36"/>
      <c r="AI109" s="36"/>
      <c r="AJ109" s="36"/>
      <c r="AK109" s="36"/>
      <c r="AL109" s="36"/>
    </row>
    <row r="110" spans="1:38" x14ac:dyDescent="0.2">
      <c r="A110" s="17"/>
      <c r="B110" s="16"/>
      <c r="C110" s="16"/>
      <c r="D110" s="40"/>
      <c r="E110" s="16"/>
      <c r="F110" s="16"/>
      <c r="G110" s="16"/>
      <c r="H110" s="16"/>
      <c r="I110" s="2"/>
      <c r="AD110" s="36"/>
      <c r="AE110" s="36"/>
      <c r="AF110" s="36"/>
      <c r="AG110" s="36"/>
      <c r="AH110" s="36"/>
      <c r="AI110" s="36"/>
      <c r="AJ110" s="36"/>
      <c r="AK110" s="36"/>
      <c r="AL110" s="36"/>
    </row>
    <row r="111" spans="1:38" x14ac:dyDescent="0.2">
      <c r="A111" s="17"/>
      <c r="B111" s="16"/>
      <c r="C111" s="16"/>
      <c r="D111" s="40"/>
      <c r="E111" s="16"/>
      <c r="F111" s="16"/>
      <c r="G111" s="16"/>
      <c r="H111" s="41"/>
      <c r="I111" s="2"/>
      <c r="AD111" s="36"/>
      <c r="AE111" s="36"/>
      <c r="AF111" s="36"/>
      <c r="AG111" s="36"/>
      <c r="AH111" s="36"/>
      <c r="AI111" s="36"/>
      <c r="AJ111" s="36"/>
      <c r="AK111" s="36"/>
      <c r="AL111" s="36"/>
    </row>
    <row r="112" spans="1:38" hidden="1" x14ac:dyDescent="0.2">
      <c r="A112" s="17"/>
      <c r="B112" s="16"/>
      <c r="C112" s="16"/>
      <c r="D112" s="40"/>
      <c r="E112" s="16"/>
      <c r="F112" s="16"/>
      <c r="G112" s="16"/>
      <c r="AD112" s="36"/>
      <c r="AE112" s="36"/>
      <c r="AF112" s="36"/>
      <c r="AG112" s="36"/>
      <c r="AH112" s="36"/>
      <c r="AI112" s="36"/>
      <c r="AJ112" s="36"/>
      <c r="AK112" s="36"/>
      <c r="AL112" s="36"/>
    </row>
    <row r="113" spans="1:38" hidden="1" x14ac:dyDescent="0.2">
      <c r="A113" s="17"/>
      <c r="B113" s="16"/>
      <c r="C113" s="16"/>
      <c r="D113" s="40"/>
      <c r="E113" s="16"/>
      <c r="F113" s="16"/>
      <c r="G113" s="16"/>
      <c r="AD113" s="36"/>
      <c r="AE113" s="36"/>
      <c r="AF113" s="36"/>
      <c r="AG113" s="36"/>
      <c r="AH113" s="36"/>
      <c r="AI113" s="36"/>
      <c r="AJ113" s="36"/>
      <c r="AK113" s="36"/>
      <c r="AL113" s="36"/>
    </row>
    <row r="114" spans="1:38" hidden="1" x14ac:dyDescent="0.2">
      <c r="B114" s="16"/>
      <c r="C114" s="16"/>
      <c r="D114" s="40"/>
      <c r="E114" s="16"/>
      <c r="F114" s="16"/>
      <c r="G114" s="16"/>
      <c r="AD114" s="36"/>
      <c r="AE114" s="36"/>
      <c r="AF114" s="36"/>
      <c r="AG114" s="36"/>
      <c r="AH114" s="36"/>
      <c r="AI114" s="36"/>
      <c r="AJ114" s="36"/>
      <c r="AK114" s="36"/>
      <c r="AL114" s="36"/>
    </row>
    <row r="115" spans="1:38" hidden="1" x14ac:dyDescent="0.2">
      <c r="B115" s="16"/>
      <c r="C115" s="16"/>
      <c r="D115" s="40"/>
      <c r="E115" s="16"/>
      <c r="F115" s="16"/>
      <c r="AD115" s="36"/>
      <c r="AE115" s="36"/>
      <c r="AF115" s="36"/>
      <c r="AG115" s="36"/>
      <c r="AH115" s="36"/>
      <c r="AI115" s="36"/>
      <c r="AJ115" s="36"/>
      <c r="AK115" s="36"/>
      <c r="AL115" s="36"/>
    </row>
    <row r="116" spans="1:38" hidden="1" x14ac:dyDescent="0.2">
      <c r="B116" s="16"/>
      <c r="C116" s="16"/>
      <c r="D116" s="16"/>
      <c r="E116" s="16"/>
      <c r="F116" s="16"/>
      <c r="AD116" s="36"/>
      <c r="AE116" s="36"/>
      <c r="AF116" s="36"/>
      <c r="AG116" s="36"/>
      <c r="AH116" s="36"/>
      <c r="AI116" s="36"/>
      <c r="AJ116" s="36"/>
      <c r="AK116" s="36"/>
      <c r="AL116" s="36"/>
    </row>
    <row r="117" spans="1:38" hidden="1" x14ac:dyDescent="0.2">
      <c r="AD117" s="36"/>
      <c r="AE117" s="36"/>
      <c r="AF117" s="36"/>
      <c r="AG117" s="36"/>
      <c r="AH117" s="36"/>
      <c r="AI117" s="36"/>
      <c r="AJ117" s="36"/>
      <c r="AK117" s="36"/>
      <c r="AL117" s="36"/>
    </row>
    <row r="118" spans="1:38" hidden="1" x14ac:dyDescent="0.2">
      <c r="AD118" s="36"/>
      <c r="AE118" s="36"/>
      <c r="AF118" s="36"/>
      <c r="AG118" s="36"/>
      <c r="AH118" s="36"/>
      <c r="AI118" s="36"/>
      <c r="AJ118" s="36"/>
      <c r="AK118" s="36"/>
      <c r="AL118" s="36"/>
    </row>
    <row r="119" spans="1:38" hidden="1" x14ac:dyDescent="0.2">
      <c r="AD119" s="36"/>
      <c r="AE119" s="36"/>
      <c r="AF119" s="36"/>
      <c r="AG119" s="36"/>
      <c r="AH119" s="36"/>
      <c r="AI119" s="36"/>
      <c r="AJ119" s="36"/>
      <c r="AK119" s="36"/>
      <c r="AL119" s="36"/>
    </row>
    <row r="120" spans="1:38" hidden="1" x14ac:dyDescent="0.2">
      <c r="AD120" s="36"/>
      <c r="AE120" s="36"/>
      <c r="AF120" s="36"/>
      <c r="AG120" s="36"/>
      <c r="AH120" s="36"/>
      <c r="AI120" s="36"/>
      <c r="AJ120" s="36"/>
      <c r="AK120" s="36"/>
      <c r="AL120" s="36"/>
    </row>
    <row r="121" spans="1:38" hidden="1" x14ac:dyDescent="0.2">
      <c r="AD121" s="36"/>
      <c r="AE121" s="36"/>
      <c r="AF121" s="36"/>
      <c r="AG121" s="36"/>
      <c r="AH121" s="36"/>
      <c r="AI121" s="36"/>
      <c r="AJ121" s="36"/>
      <c r="AK121" s="36"/>
      <c r="AL121" s="36"/>
    </row>
    <row r="122" spans="1:38" hidden="1" x14ac:dyDescent="0.2">
      <c r="AD122" s="36"/>
      <c r="AE122" s="36"/>
      <c r="AF122" s="36"/>
      <c r="AG122" s="36"/>
      <c r="AH122" s="36"/>
      <c r="AI122" s="36"/>
      <c r="AJ122" s="36"/>
      <c r="AK122" s="36"/>
      <c r="AL122" s="36"/>
    </row>
    <row r="123" spans="1:38" hidden="1" x14ac:dyDescent="0.2">
      <c r="AD123" s="36"/>
      <c r="AE123" s="36"/>
      <c r="AF123" s="36"/>
      <c r="AG123" s="36"/>
      <c r="AH123" s="36"/>
      <c r="AI123" s="36"/>
      <c r="AJ123" s="36"/>
      <c r="AK123" s="36"/>
      <c r="AL123" s="36"/>
    </row>
    <row r="124" spans="1:38" hidden="1" x14ac:dyDescent="0.2">
      <c r="AD124" s="36"/>
      <c r="AE124" s="36"/>
      <c r="AF124" s="36"/>
      <c r="AG124" s="36"/>
      <c r="AH124" s="36"/>
      <c r="AI124" s="36"/>
      <c r="AJ124" s="36"/>
      <c r="AK124" s="36"/>
      <c r="AL124" s="36"/>
    </row>
    <row r="125" spans="1:38" hidden="1" x14ac:dyDescent="0.2">
      <c r="AD125" s="36"/>
      <c r="AE125" s="36"/>
      <c r="AF125" s="36"/>
      <c r="AG125" s="36"/>
      <c r="AH125" s="36"/>
      <c r="AI125" s="36"/>
      <c r="AJ125" s="36"/>
      <c r="AK125" s="36"/>
      <c r="AL125" s="36"/>
    </row>
    <row r="126" spans="1:38" hidden="1" x14ac:dyDescent="0.2">
      <c r="AD126" s="36"/>
      <c r="AE126" s="36"/>
      <c r="AF126" s="36"/>
      <c r="AG126" s="36"/>
      <c r="AH126" s="36"/>
      <c r="AI126" s="36"/>
      <c r="AJ126" s="36"/>
      <c r="AK126" s="36"/>
      <c r="AL126" s="36"/>
    </row>
    <row r="127" spans="1:38" hidden="1" x14ac:dyDescent="0.2">
      <c r="AD127" s="36"/>
      <c r="AE127" s="36"/>
      <c r="AF127" s="36"/>
      <c r="AG127" s="36"/>
      <c r="AH127" s="36"/>
      <c r="AI127" s="36"/>
      <c r="AJ127" s="36"/>
      <c r="AK127" s="36"/>
      <c r="AL127" s="36"/>
    </row>
    <row r="128" spans="1:38" hidden="1" x14ac:dyDescent="0.2">
      <c r="AD128" s="36"/>
      <c r="AE128" s="36"/>
      <c r="AF128" s="36"/>
      <c r="AG128" s="36"/>
      <c r="AH128" s="36"/>
      <c r="AI128" s="36"/>
      <c r="AJ128" s="36"/>
      <c r="AK128" s="36"/>
      <c r="AL128" s="36"/>
    </row>
    <row r="129" spans="30:38" hidden="1" x14ac:dyDescent="0.2">
      <c r="AD129" s="36"/>
      <c r="AE129" s="36"/>
      <c r="AF129" s="36"/>
      <c r="AG129" s="36"/>
      <c r="AH129" s="36"/>
      <c r="AI129" s="36"/>
      <c r="AJ129" s="36"/>
      <c r="AK129" s="36"/>
      <c r="AL129" s="36"/>
    </row>
    <row r="130" spans="30:38" hidden="1" x14ac:dyDescent="0.2">
      <c r="AD130" s="36"/>
      <c r="AE130" s="36"/>
      <c r="AF130" s="36"/>
      <c r="AG130" s="36"/>
      <c r="AH130" s="36"/>
      <c r="AI130" s="36"/>
      <c r="AJ130" s="36"/>
      <c r="AK130" s="36"/>
      <c r="AL130" s="36"/>
    </row>
    <row r="131" spans="30:38" hidden="1" x14ac:dyDescent="0.2">
      <c r="AD131" s="36"/>
      <c r="AE131" s="36"/>
      <c r="AF131" s="36"/>
      <c r="AG131" s="36"/>
      <c r="AH131" s="36"/>
      <c r="AI131" s="36"/>
      <c r="AJ131" s="36"/>
      <c r="AK131" s="36"/>
      <c r="AL131" s="36"/>
    </row>
    <row r="132" spans="30:38" hidden="1" x14ac:dyDescent="0.2">
      <c r="AD132" s="36"/>
      <c r="AE132" s="36"/>
      <c r="AF132" s="36"/>
      <c r="AG132" s="36"/>
      <c r="AH132" s="36"/>
      <c r="AI132" s="36"/>
      <c r="AJ132" s="36"/>
      <c r="AK132" s="36"/>
      <c r="AL132" s="36"/>
    </row>
    <row r="133" spans="30:38" hidden="1" x14ac:dyDescent="0.2">
      <c r="AD133" s="36"/>
      <c r="AE133" s="36"/>
      <c r="AF133" s="36"/>
      <c r="AG133" s="36"/>
      <c r="AH133" s="36"/>
      <c r="AI133" s="36"/>
      <c r="AJ133" s="36"/>
      <c r="AK133" s="36"/>
      <c r="AL133" s="36"/>
    </row>
    <row r="134" spans="30:38" hidden="1" x14ac:dyDescent="0.2">
      <c r="AD134" s="36"/>
      <c r="AE134" s="36"/>
      <c r="AF134" s="36"/>
      <c r="AG134" s="36"/>
      <c r="AH134" s="36"/>
      <c r="AI134" s="36"/>
      <c r="AJ134" s="36"/>
      <c r="AK134" s="36"/>
      <c r="AL134" s="36"/>
    </row>
    <row r="135" spans="30:38" hidden="1" x14ac:dyDescent="0.2">
      <c r="AD135" s="36"/>
      <c r="AE135" s="36"/>
      <c r="AF135" s="36"/>
      <c r="AG135" s="36"/>
      <c r="AH135" s="36"/>
      <c r="AI135" s="36"/>
      <c r="AJ135" s="36"/>
      <c r="AK135" s="36"/>
      <c r="AL135" s="36"/>
    </row>
    <row r="136" spans="30:38" hidden="1" x14ac:dyDescent="0.2">
      <c r="AD136" s="36"/>
      <c r="AE136" s="36"/>
      <c r="AF136" s="36"/>
      <c r="AG136" s="36"/>
      <c r="AH136" s="36"/>
      <c r="AI136" s="36"/>
      <c r="AJ136" s="36"/>
      <c r="AK136" s="36"/>
      <c r="AL136" s="36"/>
    </row>
    <row r="137" spans="30:38" hidden="1" x14ac:dyDescent="0.2">
      <c r="AD137" s="36"/>
      <c r="AE137" s="36"/>
      <c r="AF137" s="36"/>
      <c r="AG137" s="36"/>
      <c r="AH137" s="36"/>
      <c r="AI137" s="36"/>
      <c r="AJ137" s="36"/>
      <c r="AK137" s="36"/>
      <c r="AL137" s="36"/>
    </row>
    <row r="138" spans="30:38" hidden="1" x14ac:dyDescent="0.2">
      <c r="AD138" s="36"/>
      <c r="AE138" s="36"/>
      <c r="AF138" s="36"/>
      <c r="AG138" s="36"/>
      <c r="AH138" s="36"/>
      <c r="AI138" s="36"/>
      <c r="AJ138" s="36"/>
      <c r="AK138" s="36"/>
      <c r="AL138" s="36"/>
    </row>
    <row r="139" spans="30:38" hidden="1" x14ac:dyDescent="0.2">
      <c r="AD139" s="36"/>
      <c r="AE139" s="36"/>
      <c r="AF139" s="36"/>
      <c r="AG139" s="36"/>
      <c r="AH139" s="36"/>
      <c r="AI139" s="36"/>
      <c r="AJ139" s="36"/>
      <c r="AK139" s="36"/>
      <c r="AL139" s="36"/>
    </row>
    <row r="140" spans="30:38" hidden="1" x14ac:dyDescent="0.2">
      <c r="AD140" s="36"/>
      <c r="AE140" s="36"/>
      <c r="AF140" s="36"/>
      <c r="AG140" s="36"/>
      <c r="AH140" s="36"/>
      <c r="AI140" s="36"/>
      <c r="AJ140" s="36"/>
      <c r="AK140" s="36"/>
      <c r="AL140" s="36"/>
    </row>
    <row r="141" spans="30:38" hidden="1" x14ac:dyDescent="0.2">
      <c r="AD141" s="36"/>
      <c r="AE141" s="36"/>
      <c r="AF141" s="36"/>
      <c r="AG141" s="36"/>
      <c r="AH141" s="36"/>
      <c r="AI141" s="36"/>
      <c r="AJ141" s="36"/>
      <c r="AK141" s="36"/>
      <c r="AL141" s="36"/>
    </row>
    <row r="142" spans="30:38" hidden="1" x14ac:dyDescent="0.2">
      <c r="AD142" s="36"/>
      <c r="AE142" s="36"/>
      <c r="AF142" s="36"/>
      <c r="AG142" s="36"/>
      <c r="AH142" s="36"/>
      <c r="AI142" s="36"/>
      <c r="AJ142" s="36"/>
      <c r="AK142" s="36"/>
      <c r="AL142" s="36"/>
    </row>
    <row r="143" spans="30:38" hidden="1" x14ac:dyDescent="0.2">
      <c r="AD143" s="36"/>
      <c r="AE143" s="36"/>
      <c r="AF143" s="36"/>
      <c r="AG143" s="36"/>
      <c r="AH143" s="36"/>
      <c r="AI143" s="36"/>
      <c r="AJ143" s="36"/>
      <c r="AK143" s="36"/>
      <c r="AL143" s="36"/>
    </row>
    <row r="144" spans="30:38" hidden="1" x14ac:dyDescent="0.2">
      <c r="AD144" s="36"/>
      <c r="AE144" s="36"/>
      <c r="AF144" s="36"/>
      <c r="AG144" s="36"/>
      <c r="AH144" s="36"/>
      <c r="AI144" s="36"/>
      <c r="AJ144" s="36"/>
      <c r="AK144" s="36"/>
      <c r="AL144" s="36"/>
    </row>
    <row r="145" spans="30:38" hidden="1" x14ac:dyDescent="0.2">
      <c r="AD145" s="36"/>
      <c r="AE145" s="36"/>
      <c r="AF145" s="36"/>
      <c r="AG145" s="36"/>
      <c r="AH145" s="36"/>
      <c r="AI145" s="36"/>
      <c r="AJ145" s="36"/>
      <c r="AK145" s="36"/>
      <c r="AL145" s="36"/>
    </row>
    <row r="146" spans="30:38" hidden="1" x14ac:dyDescent="0.2">
      <c r="AD146" s="36"/>
      <c r="AE146" s="36"/>
      <c r="AF146" s="36"/>
      <c r="AG146" s="36"/>
      <c r="AH146" s="36"/>
      <c r="AI146" s="36"/>
      <c r="AJ146" s="36"/>
      <c r="AK146" s="36"/>
      <c r="AL146" s="36"/>
    </row>
    <row r="147" spans="30:38" hidden="1" x14ac:dyDescent="0.2">
      <c r="AD147" s="36"/>
      <c r="AE147" s="36"/>
      <c r="AF147" s="36"/>
      <c r="AG147" s="36"/>
      <c r="AH147" s="36"/>
      <c r="AI147" s="36"/>
      <c r="AJ147" s="36"/>
      <c r="AK147" s="36"/>
      <c r="AL147" s="36"/>
    </row>
    <row r="148" spans="30:38" hidden="1" x14ac:dyDescent="0.2">
      <c r="AD148" s="36"/>
      <c r="AE148" s="36"/>
      <c r="AF148" s="36"/>
      <c r="AG148" s="36"/>
      <c r="AH148" s="36"/>
      <c r="AI148" s="36"/>
      <c r="AJ148" s="36"/>
      <c r="AK148" s="36"/>
      <c r="AL148" s="36"/>
    </row>
    <row r="149" spans="30:38" hidden="1" x14ac:dyDescent="0.2">
      <c r="AD149" s="36"/>
      <c r="AE149" s="36"/>
      <c r="AF149" s="36"/>
      <c r="AG149" s="36"/>
      <c r="AH149" s="36"/>
      <c r="AI149" s="36"/>
      <c r="AJ149" s="36"/>
      <c r="AK149" s="36"/>
      <c r="AL149" s="36"/>
    </row>
    <row r="150" spans="30:38" hidden="1" x14ac:dyDescent="0.2">
      <c r="AD150" s="36"/>
      <c r="AE150" s="36"/>
      <c r="AF150" s="36"/>
      <c r="AG150" s="36"/>
      <c r="AH150" s="36"/>
      <c r="AI150" s="36"/>
      <c r="AJ150" s="36"/>
      <c r="AK150" s="36"/>
      <c r="AL150" s="36"/>
    </row>
    <row r="151" spans="30:38" hidden="1" x14ac:dyDescent="0.2">
      <c r="AD151" s="36"/>
      <c r="AE151" s="36"/>
      <c r="AF151" s="36"/>
      <c r="AG151" s="36"/>
      <c r="AH151" s="36"/>
      <c r="AI151" s="36"/>
      <c r="AJ151" s="36"/>
      <c r="AK151" s="36"/>
      <c r="AL151" s="36"/>
    </row>
    <row r="152" spans="30:38" hidden="1" x14ac:dyDescent="0.2">
      <c r="AD152" s="36"/>
      <c r="AE152" s="36"/>
      <c r="AF152" s="36"/>
      <c r="AG152" s="36"/>
      <c r="AH152" s="36"/>
      <c r="AI152" s="36"/>
      <c r="AJ152" s="36"/>
      <c r="AK152" s="36"/>
      <c r="AL152" s="36"/>
    </row>
    <row r="153" spans="30:38" hidden="1" x14ac:dyDescent="0.2">
      <c r="AD153" s="36"/>
      <c r="AE153" s="36"/>
      <c r="AF153" s="36"/>
      <c r="AG153" s="36"/>
      <c r="AH153" s="36"/>
      <c r="AI153" s="36"/>
      <c r="AJ153" s="36"/>
      <c r="AK153" s="36"/>
      <c r="AL153" s="36"/>
    </row>
    <row r="154" spans="30:38" hidden="1" x14ac:dyDescent="0.2">
      <c r="AD154" s="36"/>
      <c r="AE154" s="36"/>
      <c r="AF154" s="36"/>
      <c r="AG154" s="36"/>
      <c r="AH154" s="36"/>
      <c r="AI154" s="36"/>
      <c r="AJ154" s="36"/>
      <c r="AK154" s="36"/>
      <c r="AL154" s="36"/>
    </row>
    <row r="155" spans="30:38" hidden="1" x14ac:dyDescent="0.2">
      <c r="AD155" s="36"/>
      <c r="AE155" s="36"/>
      <c r="AF155" s="36"/>
      <c r="AG155" s="36"/>
      <c r="AH155" s="36"/>
      <c r="AI155" s="36"/>
      <c r="AJ155" s="36"/>
      <c r="AK155" s="36"/>
      <c r="AL155" s="36"/>
    </row>
    <row r="156" spans="30:38" hidden="1" x14ac:dyDescent="0.2">
      <c r="AD156" s="36"/>
      <c r="AE156" s="36"/>
      <c r="AF156" s="36"/>
      <c r="AG156" s="36"/>
      <c r="AH156" s="36"/>
      <c r="AI156" s="36"/>
      <c r="AJ156" s="36"/>
      <c r="AK156" s="36"/>
      <c r="AL156" s="36"/>
    </row>
    <row r="157" spans="30:38" hidden="1" x14ac:dyDescent="0.2">
      <c r="AD157" s="36"/>
      <c r="AE157" s="36"/>
      <c r="AF157" s="36"/>
      <c r="AG157" s="36"/>
      <c r="AH157" s="36"/>
      <c r="AI157" s="36"/>
      <c r="AJ157" s="36"/>
      <c r="AK157" s="36"/>
      <c r="AL157" s="36"/>
    </row>
    <row r="158" spans="30:38" hidden="1" x14ac:dyDescent="0.2">
      <c r="AD158" s="36"/>
      <c r="AE158" s="36"/>
      <c r="AF158" s="36"/>
      <c r="AG158" s="36"/>
      <c r="AH158" s="36"/>
      <c r="AI158" s="36"/>
      <c r="AJ158" s="36"/>
      <c r="AK158" s="36"/>
      <c r="AL158" s="36"/>
    </row>
    <row r="159" spans="30:38" hidden="1" x14ac:dyDescent="0.2">
      <c r="AD159" s="36"/>
      <c r="AE159" s="36"/>
      <c r="AF159" s="36"/>
      <c r="AG159" s="36"/>
      <c r="AH159" s="36"/>
      <c r="AI159" s="36"/>
      <c r="AJ159" s="36"/>
      <c r="AK159" s="36"/>
      <c r="AL159" s="36"/>
    </row>
    <row r="160" spans="30:38" hidden="1" x14ac:dyDescent="0.2">
      <c r="AD160" s="36"/>
      <c r="AE160" s="36"/>
      <c r="AF160" s="36"/>
      <c r="AG160" s="36"/>
      <c r="AH160" s="36"/>
      <c r="AI160" s="36"/>
      <c r="AJ160" s="36"/>
      <c r="AK160" s="36"/>
      <c r="AL160" s="36"/>
    </row>
    <row r="161" spans="30:38" hidden="1" x14ac:dyDescent="0.2">
      <c r="AD161" s="36"/>
      <c r="AE161" s="36"/>
      <c r="AF161" s="36"/>
      <c r="AG161" s="36"/>
      <c r="AH161" s="36"/>
      <c r="AI161" s="36"/>
      <c r="AJ161" s="36"/>
      <c r="AK161" s="36"/>
      <c r="AL161" s="36"/>
    </row>
    <row r="162" spans="30:38" hidden="1" x14ac:dyDescent="0.2">
      <c r="AD162" s="36"/>
      <c r="AE162" s="36"/>
      <c r="AF162" s="36"/>
      <c r="AG162" s="36"/>
      <c r="AH162" s="36"/>
      <c r="AI162" s="36"/>
      <c r="AJ162" s="36"/>
      <c r="AK162" s="36"/>
      <c r="AL162" s="36"/>
    </row>
    <row r="163" spans="30:38" hidden="1" x14ac:dyDescent="0.2">
      <c r="AD163" s="36"/>
      <c r="AE163" s="36"/>
      <c r="AF163" s="36"/>
      <c r="AG163" s="36"/>
      <c r="AH163" s="36"/>
      <c r="AI163" s="36"/>
      <c r="AJ163" s="36"/>
      <c r="AK163" s="36"/>
      <c r="AL163" s="36"/>
    </row>
    <row r="164" spans="30:38" hidden="1" x14ac:dyDescent="0.2">
      <c r="AD164" s="36"/>
      <c r="AE164" s="36"/>
      <c r="AF164" s="36"/>
      <c r="AG164" s="36"/>
      <c r="AH164" s="36"/>
      <c r="AI164" s="36"/>
      <c r="AJ164" s="36"/>
      <c r="AK164" s="36"/>
      <c r="AL164" s="36"/>
    </row>
    <row r="165" spans="30:38" hidden="1" x14ac:dyDescent="0.2">
      <c r="AD165" s="36"/>
      <c r="AE165" s="36"/>
      <c r="AF165" s="36"/>
      <c r="AG165" s="36"/>
      <c r="AH165" s="36"/>
      <c r="AI165" s="36"/>
      <c r="AJ165" s="36"/>
      <c r="AK165" s="36"/>
      <c r="AL165" s="36"/>
    </row>
    <row r="166" spans="30:38" hidden="1" x14ac:dyDescent="0.2">
      <c r="AD166" s="36"/>
      <c r="AE166" s="36"/>
      <c r="AF166" s="36"/>
      <c r="AG166" s="36"/>
      <c r="AH166" s="36"/>
      <c r="AI166" s="36"/>
      <c r="AJ166" s="36"/>
      <c r="AK166" s="36"/>
      <c r="AL166" s="36"/>
    </row>
    <row r="167" spans="30:38" hidden="1" x14ac:dyDescent="0.2">
      <c r="AD167" s="36"/>
      <c r="AE167" s="36"/>
      <c r="AF167" s="36"/>
      <c r="AG167" s="36"/>
      <c r="AH167" s="36"/>
      <c r="AI167" s="36"/>
      <c r="AJ167" s="36"/>
      <c r="AK167" s="36"/>
      <c r="AL167" s="36"/>
    </row>
    <row r="168" spans="30:38" hidden="1" x14ac:dyDescent="0.2">
      <c r="AD168" s="36"/>
      <c r="AE168" s="36"/>
      <c r="AF168" s="36"/>
      <c r="AG168" s="36"/>
      <c r="AH168" s="36"/>
      <c r="AI168" s="36"/>
      <c r="AJ168" s="36"/>
      <c r="AK168" s="36"/>
      <c r="AL168" s="36"/>
    </row>
    <row r="169" spans="30:38" hidden="1" x14ac:dyDescent="0.2">
      <c r="AD169" s="36"/>
      <c r="AE169" s="36"/>
      <c r="AF169" s="36"/>
      <c r="AG169" s="36"/>
      <c r="AH169" s="36"/>
      <c r="AI169" s="36"/>
      <c r="AJ169" s="36"/>
      <c r="AK169" s="36"/>
      <c r="AL169" s="36"/>
    </row>
    <row r="170" spans="30:38" hidden="1" x14ac:dyDescent="0.2">
      <c r="AD170" s="36"/>
      <c r="AE170" s="36"/>
      <c r="AF170" s="36"/>
      <c r="AG170" s="36"/>
      <c r="AH170" s="36"/>
      <c r="AI170" s="36"/>
      <c r="AJ170" s="36"/>
      <c r="AK170" s="36"/>
      <c r="AL170" s="36"/>
    </row>
    <row r="171" spans="30:38" hidden="1" x14ac:dyDescent="0.2">
      <c r="AD171" s="36"/>
      <c r="AE171" s="36"/>
      <c r="AF171" s="36"/>
      <c r="AG171" s="36"/>
      <c r="AH171" s="36"/>
      <c r="AI171" s="36"/>
      <c r="AJ171" s="36"/>
      <c r="AK171" s="36"/>
      <c r="AL171" s="36"/>
    </row>
    <row r="172" spans="30:38" hidden="1" x14ac:dyDescent="0.2">
      <c r="AD172" s="36"/>
      <c r="AE172" s="36"/>
      <c r="AF172" s="36"/>
      <c r="AG172" s="36"/>
      <c r="AH172" s="36"/>
      <c r="AI172" s="36"/>
      <c r="AJ172" s="36"/>
      <c r="AK172" s="36"/>
      <c r="AL172" s="36"/>
    </row>
    <row r="173" spans="30:38" hidden="1" x14ac:dyDescent="0.2">
      <c r="AD173" s="36"/>
      <c r="AE173" s="36"/>
      <c r="AF173" s="36"/>
      <c r="AG173" s="36"/>
      <c r="AH173" s="36"/>
      <c r="AI173" s="36"/>
      <c r="AJ173" s="36"/>
      <c r="AK173" s="36"/>
      <c r="AL173" s="36"/>
    </row>
    <row r="174" spans="30:38" hidden="1" x14ac:dyDescent="0.2">
      <c r="AD174" s="36"/>
      <c r="AE174" s="36"/>
      <c r="AF174" s="36"/>
      <c r="AG174" s="36"/>
      <c r="AH174" s="36"/>
      <c r="AI174" s="36"/>
      <c r="AJ174" s="36"/>
      <c r="AK174" s="36"/>
      <c r="AL174" s="36"/>
    </row>
    <row r="175" spans="30:38" hidden="1" x14ac:dyDescent="0.2">
      <c r="AD175" s="36"/>
      <c r="AE175" s="36"/>
      <c r="AF175" s="36"/>
      <c r="AG175" s="36"/>
      <c r="AH175" s="36"/>
      <c r="AI175" s="36"/>
      <c r="AJ175" s="36"/>
      <c r="AK175" s="36"/>
      <c r="AL175" s="36"/>
    </row>
    <row r="176" spans="30:38" hidden="1" x14ac:dyDescent="0.2">
      <c r="AD176" s="36"/>
      <c r="AE176" s="36"/>
      <c r="AF176" s="36"/>
      <c r="AG176" s="36"/>
      <c r="AH176" s="36"/>
      <c r="AI176" s="36"/>
      <c r="AJ176" s="36"/>
      <c r="AK176" s="36"/>
      <c r="AL176" s="36"/>
    </row>
    <row r="177" spans="30:38" hidden="1" x14ac:dyDescent="0.2">
      <c r="AD177" s="36"/>
      <c r="AE177" s="36"/>
      <c r="AF177" s="36"/>
      <c r="AG177" s="36"/>
      <c r="AH177" s="36"/>
      <c r="AI177" s="36"/>
      <c r="AJ177" s="36"/>
      <c r="AK177" s="36"/>
      <c r="AL177" s="36"/>
    </row>
    <row r="178" spans="30:38" hidden="1" x14ac:dyDescent="0.2">
      <c r="AD178" s="36"/>
      <c r="AE178" s="36"/>
      <c r="AF178" s="36"/>
      <c r="AG178" s="36"/>
      <c r="AH178" s="36"/>
      <c r="AI178" s="36"/>
      <c r="AJ178" s="36"/>
      <c r="AK178" s="36"/>
      <c r="AL178" s="36"/>
    </row>
    <row r="179" spans="30:38" hidden="1" x14ac:dyDescent="0.2">
      <c r="AD179" s="36"/>
      <c r="AE179" s="36"/>
      <c r="AF179" s="36"/>
      <c r="AG179" s="36"/>
      <c r="AH179" s="36"/>
      <c r="AI179" s="36"/>
      <c r="AJ179" s="36"/>
      <c r="AK179" s="36"/>
      <c r="AL179" s="36"/>
    </row>
    <row r="180" spans="30:38" hidden="1" x14ac:dyDescent="0.2">
      <c r="AD180" s="36"/>
      <c r="AE180" s="36"/>
      <c r="AF180" s="36"/>
      <c r="AG180" s="36"/>
      <c r="AH180" s="36"/>
      <c r="AI180" s="36"/>
      <c r="AJ180" s="36"/>
      <c r="AK180" s="36"/>
      <c r="AL180" s="36"/>
    </row>
    <row r="181" spans="30:38" hidden="1" x14ac:dyDescent="0.2">
      <c r="AD181" s="36"/>
      <c r="AE181" s="36"/>
      <c r="AF181" s="36"/>
      <c r="AG181" s="36"/>
      <c r="AH181" s="36"/>
      <c r="AI181" s="36"/>
      <c r="AJ181" s="36"/>
      <c r="AK181" s="36"/>
      <c r="AL181" s="36"/>
    </row>
    <row r="182" spans="30:38" hidden="1" x14ac:dyDescent="0.2">
      <c r="AD182" s="36"/>
      <c r="AE182" s="36"/>
      <c r="AF182" s="36"/>
      <c r="AG182" s="36"/>
      <c r="AH182" s="36"/>
      <c r="AI182" s="36"/>
      <c r="AJ182" s="36"/>
      <c r="AK182" s="36"/>
      <c r="AL182" s="36"/>
    </row>
    <row r="183" spans="30:38" hidden="1" x14ac:dyDescent="0.2">
      <c r="AD183" s="36"/>
      <c r="AE183" s="36"/>
      <c r="AF183" s="36"/>
      <c r="AG183" s="36"/>
      <c r="AH183" s="36"/>
      <c r="AI183" s="36"/>
      <c r="AJ183" s="36"/>
      <c r="AK183" s="36"/>
      <c r="AL183" s="36"/>
    </row>
    <row r="184" spans="30:38" hidden="1" x14ac:dyDescent="0.2">
      <c r="AD184" s="36"/>
      <c r="AE184" s="36"/>
      <c r="AF184" s="36"/>
      <c r="AG184" s="36"/>
      <c r="AH184" s="36"/>
      <c r="AI184" s="36"/>
      <c r="AJ184" s="36"/>
      <c r="AK184" s="36"/>
      <c r="AL184" s="36"/>
    </row>
    <row r="185" spans="30:38" hidden="1" x14ac:dyDescent="0.2">
      <c r="AD185" s="36"/>
      <c r="AE185" s="36"/>
      <c r="AF185" s="36"/>
      <c r="AG185" s="36"/>
      <c r="AH185" s="36"/>
      <c r="AI185" s="36"/>
      <c r="AJ185" s="36"/>
      <c r="AK185" s="36"/>
      <c r="AL185" s="36"/>
    </row>
    <row r="186" spans="30:38" hidden="1" x14ac:dyDescent="0.2">
      <c r="AD186" s="36"/>
      <c r="AE186" s="36"/>
      <c r="AF186" s="36"/>
      <c r="AG186" s="36"/>
      <c r="AH186" s="36"/>
      <c r="AI186" s="36"/>
      <c r="AJ186" s="36"/>
      <c r="AK186" s="36"/>
      <c r="AL186" s="36"/>
    </row>
    <row r="187" spans="30:38" hidden="1" x14ac:dyDescent="0.2">
      <c r="AD187" s="36"/>
      <c r="AE187" s="36"/>
      <c r="AF187" s="36"/>
      <c r="AG187" s="36"/>
      <c r="AH187" s="36"/>
      <c r="AI187" s="36"/>
      <c r="AJ187" s="36"/>
      <c r="AK187" s="36"/>
      <c r="AL187" s="36"/>
    </row>
    <row r="188" spans="30:38" hidden="1" x14ac:dyDescent="0.2">
      <c r="AD188" s="36"/>
      <c r="AE188" s="36"/>
      <c r="AF188" s="36"/>
      <c r="AG188" s="36"/>
      <c r="AH188" s="36"/>
      <c r="AI188" s="36"/>
      <c r="AJ188" s="36"/>
      <c r="AK188" s="36"/>
      <c r="AL188" s="36"/>
    </row>
    <row r="189" spans="30:38" hidden="1" x14ac:dyDescent="0.2">
      <c r="AD189" s="36"/>
      <c r="AE189" s="36"/>
      <c r="AF189" s="36"/>
      <c r="AG189" s="36"/>
      <c r="AH189" s="36"/>
      <c r="AI189" s="36"/>
      <c r="AJ189" s="36"/>
      <c r="AK189" s="36"/>
      <c r="AL189" s="36"/>
    </row>
    <row r="190" spans="30:38" hidden="1" x14ac:dyDescent="0.2">
      <c r="AD190" s="36"/>
      <c r="AE190" s="36"/>
      <c r="AF190" s="36"/>
      <c r="AG190" s="36"/>
      <c r="AH190" s="36"/>
      <c r="AI190" s="36"/>
      <c r="AJ190" s="36"/>
      <c r="AK190" s="36"/>
      <c r="AL190" s="36"/>
    </row>
    <row r="191" spans="30:38" hidden="1" x14ac:dyDescent="0.2">
      <c r="AD191" s="36"/>
      <c r="AE191" s="36"/>
      <c r="AF191" s="36"/>
      <c r="AG191" s="36"/>
      <c r="AH191" s="36"/>
      <c r="AI191" s="36"/>
      <c r="AJ191" s="36"/>
      <c r="AK191" s="36"/>
      <c r="AL191" s="36"/>
    </row>
    <row r="192" spans="30:38" hidden="1" x14ac:dyDescent="0.2">
      <c r="AD192" s="36"/>
      <c r="AE192" s="36"/>
      <c r="AF192" s="36"/>
      <c r="AG192" s="36"/>
      <c r="AH192" s="36"/>
      <c r="AI192" s="36"/>
      <c r="AJ192" s="36"/>
      <c r="AK192" s="36"/>
      <c r="AL192" s="36"/>
    </row>
    <row r="193" spans="30:38" hidden="1" x14ac:dyDescent="0.2">
      <c r="AD193" s="36"/>
      <c r="AE193" s="36"/>
      <c r="AF193" s="36"/>
      <c r="AG193" s="36"/>
      <c r="AH193" s="36"/>
      <c r="AI193" s="36"/>
      <c r="AJ193" s="36"/>
      <c r="AK193" s="36"/>
      <c r="AL193" s="36"/>
    </row>
    <row r="194" spans="30:38" hidden="1" x14ac:dyDescent="0.2">
      <c r="AD194" s="36"/>
      <c r="AE194" s="36"/>
      <c r="AF194" s="36"/>
      <c r="AG194" s="36"/>
      <c r="AH194" s="36"/>
      <c r="AI194" s="36"/>
      <c r="AJ194" s="36"/>
      <c r="AK194" s="36"/>
      <c r="AL194" s="36"/>
    </row>
    <row r="195" spans="30:38" hidden="1" x14ac:dyDescent="0.2">
      <c r="AD195" s="36"/>
      <c r="AE195" s="36"/>
      <c r="AF195" s="36"/>
      <c r="AG195" s="36"/>
      <c r="AH195" s="36"/>
      <c r="AI195" s="36"/>
      <c r="AJ195" s="36"/>
      <c r="AK195" s="36"/>
      <c r="AL195" s="36"/>
    </row>
    <row r="196" spans="30:38" hidden="1" x14ac:dyDescent="0.2">
      <c r="AD196" s="36"/>
      <c r="AE196" s="36"/>
      <c r="AF196" s="36"/>
      <c r="AG196" s="36"/>
      <c r="AH196" s="36"/>
      <c r="AI196" s="36"/>
      <c r="AJ196" s="36"/>
      <c r="AK196" s="36"/>
      <c r="AL196" s="36"/>
    </row>
    <row r="197" spans="30:38" hidden="1" x14ac:dyDescent="0.2">
      <c r="AD197" s="36"/>
      <c r="AE197" s="36"/>
      <c r="AF197" s="36"/>
      <c r="AG197" s="36"/>
      <c r="AH197" s="36"/>
      <c r="AI197" s="36"/>
      <c r="AJ197" s="36"/>
      <c r="AK197" s="36"/>
      <c r="AL197" s="36"/>
    </row>
    <row r="198" spans="30:38" hidden="1" x14ac:dyDescent="0.2">
      <c r="AD198" s="36"/>
      <c r="AE198" s="36"/>
      <c r="AF198" s="36"/>
      <c r="AG198" s="36"/>
      <c r="AH198" s="36"/>
      <c r="AI198" s="36"/>
      <c r="AJ198" s="36"/>
      <c r="AK198" s="36"/>
      <c r="AL198" s="36"/>
    </row>
    <row r="199" spans="30:38" hidden="1" x14ac:dyDescent="0.2">
      <c r="AD199" s="36"/>
      <c r="AE199" s="36"/>
      <c r="AF199" s="36"/>
      <c r="AG199" s="36"/>
      <c r="AH199" s="36"/>
      <c r="AI199" s="36"/>
      <c r="AJ199" s="36"/>
      <c r="AK199" s="36"/>
      <c r="AL199" s="36"/>
    </row>
    <row r="200" spans="30:38" hidden="1" x14ac:dyDescent="0.2">
      <c r="AD200" s="36"/>
      <c r="AE200" s="36"/>
      <c r="AF200" s="36"/>
      <c r="AG200" s="36"/>
      <c r="AH200" s="36"/>
      <c r="AI200" s="36"/>
      <c r="AJ200" s="36"/>
      <c r="AK200" s="36"/>
      <c r="AL200" s="36"/>
    </row>
    <row r="201" spans="30:38" hidden="1" x14ac:dyDescent="0.2">
      <c r="AD201" s="36"/>
      <c r="AE201" s="36"/>
      <c r="AF201" s="36"/>
      <c r="AG201" s="36"/>
      <c r="AH201" s="36"/>
      <c r="AI201" s="36"/>
      <c r="AJ201" s="36"/>
      <c r="AK201" s="36"/>
      <c r="AL201" s="36"/>
    </row>
    <row r="202" spans="30:38" hidden="1" x14ac:dyDescent="0.2">
      <c r="AD202" s="36"/>
      <c r="AE202" s="36"/>
      <c r="AF202" s="36"/>
      <c r="AG202" s="36"/>
      <c r="AH202" s="36"/>
      <c r="AI202" s="36"/>
      <c r="AJ202" s="36"/>
      <c r="AK202" s="36"/>
      <c r="AL202" s="36"/>
    </row>
    <row r="203" spans="30:38" hidden="1" x14ac:dyDescent="0.2"/>
    <row r="204" spans="30:38" hidden="1" x14ac:dyDescent="0.2"/>
    <row r="205" spans="30:38" hidden="1" x14ac:dyDescent="0.2"/>
    <row r="206" spans="30:38" hidden="1" x14ac:dyDescent="0.2"/>
    <row r="207" spans="30:38" hidden="1" x14ac:dyDescent="0.2"/>
    <row r="208" spans="30:3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</sheetData>
  <mergeCells count="2">
    <mergeCell ref="D5:E5"/>
    <mergeCell ref="F5:G5"/>
  </mergeCells>
  <phoneticPr fontId="22" type="noConversion"/>
  <hyperlinks>
    <hyperlink ref="B4" location="Indice!A1" display="&lt;&lt; VOLVER"/>
    <hyperlink ref="B93" location="Indice!A1" display="&lt;&lt; VOLVER"/>
  </hyperlinks>
  <pageMargins left="0.75" right="0.75" top="1" bottom="1" header="0" footer="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53"/>
  <sheetViews>
    <sheetView showGridLines="0" topLeftCell="A67" zoomScaleNormal="100" workbookViewId="0">
      <selection activeCell="G82" sqref="G82"/>
    </sheetView>
  </sheetViews>
  <sheetFormatPr baseColWidth="10" defaultColWidth="0" defaultRowHeight="12.75" zeroHeight="1" x14ac:dyDescent="0.2"/>
  <cols>
    <col min="1" max="1" width="21.140625" customWidth="1"/>
    <col min="2" max="2" width="14.85546875" customWidth="1"/>
    <col min="3" max="3" width="8.28515625" customWidth="1"/>
    <col min="4" max="5" width="13.28515625" customWidth="1"/>
    <col min="6" max="6" width="11.42578125" customWidth="1"/>
    <col min="7" max="7" width="25.28515625" customWidth="1"/>
    <col min="8" max="12" width="11.42578125" customWidth="1"/>
    <col min="13" max="255" width="11.42578125" hidden="1" customWidth="1"/>
  </cols>
  <sheetData>
    <row r="1" spans="1:38" ht="30.75" customHeight="1" x14ac:dyDescent="0.2">
      <c r="A1" s="17"/>
      <c r="B1" s="17"/>
      <c r="C1" s="17"/>
      <c r="D1" s="17"/>
      <c r="E1" s="17"/>
      <c r="F1" s="17"/>
      <c r="G1" s="2"/>
      <c r="AD1" s="36"/>
      <c r="AE1" s="36"/>
      <c r="AF1" s="36"/>
      <c r="AG1" s="36"/>
      <c r="AH1" s="36"/>
      <c r="AI1" s="36"/>
      <c r="AJ1" s="36"/>
      <c r="AK1" s="36"/>
      <c r="AL1" s="36"/>
    </row>
    <row r="2" spans="1:38" ht="15" x14ac:dyDescent="0.25">
      <c r="A2" s="1"/>
      <c r="B2" s="84" t="s">
        <v>40</v>
      </c>
      <c r="C2" s="1"/>
      <c r="D2" s="38"/>
      <c r="E2" s="1"/>
      <c r="F2" s="1"/>
      <c r="G2" s="2"/>
      <c r="AD2" s="36"/>
      <c r="AE2" s="36"/>
      <c r="AF2" s="36"/>
      <c r="AG2" s="36"/>
      <c r="AH2" s="36"/>
      <c r="AI2" s="36"/>
      <c r="AJ2" s="36"/>
      <c r="AK2" s="36"/>
      <c r="AL2" s="36"/>
    </row>
    <row r="3" spans="1:38" ht="15" x14ac:dyDescent="0.25">
      <c r="A3" s="1"/>
      <c r="B3" s="84" t="s">
        <v>46</v>
      </c>
      <c r="C3" s="1"/>
      <c r="D3" s="38"/>
      <c r="E3" s="1"/>
      <c r="F3" s="1"/>
      <c r="G3" s="2"/>
      <c r="AD3" s="36"/>
      <c r="AE3" s="36"/>
      <c r="AF3" s="36"/>
      <c r="AG3" s="36"/>
      <c r="AH3" s="36"/>
      <c r="AI3" s="36"/>
      <c r="AJ3" s="36"/>
      <c r="AK3" s="36"/>
      <c r="AL3" s="36"/>
    </row>
    <row r="4" spans="1:38" ht="43.5" customHeight="1" thickBot="1" x14ac:dyDescent="0.25">
      <c r="A4" s="17"/>
      <c r="B4" s="45" t="s">
        <v>18</v>
      </c>
      <c r="C4" s="17"/>
      <c r="D4" s="17"/>
      <c r="E4" s="17"/>
      <c r="F4" s="17"/>
      <c r="G4" s="2"/>
      <c r="AD4" s="36"/>
      <c r="AE4" s="36"/>
      <c r="AF4" s="36"/>
      <c r="AG4" s="36"/>
      <c r="AH4" s="36"/>
      <c r="AI4" s="36"/>
      <c r="AJ4" s="36"/>
      <c r="AK4" s="36"/>
      <c r="AL4" s="36"/>
    </row>
    <row r="5" spans="1:38" ht="27" customHeight="1" thickBot="1" x14ac:dyDescent="0.25">
      <c r="A5" s="17"/>
      <c r="B5" s="54"/>
      <c r="C5" s="55"/>
      <c r="D5" s="293" t="s">
        <v>36</v>
      </c>
      <c r="E5" s="295"/>
      <c r="F5" s="17"/>
      <c r="G5" s="2"/>
      <c r="AD5" s="36"/>
      <c r="AE5" s="36"/>
      <c r="AF5" s="36"/>
      <c r="AG5" s="36"/>
      <c r="AH5" s="36"/>
      <c r="AI5" s="36"/>
      <c r="AJ5" s="36"/>
      <c r="AK5" s="36"/>
      <c r="AL5" s="36"/>
    </row>
    <row r="6" spans="1:38" ht="33" customHeight="1" thickBot="1" x14ac:dyDescent="0.25">
      <c r="A6" s="17"/>
      <c r="B6" s="50" t="s">
        <v>0</v>
      </c>
      <c r="C6" s="50" t="s">
        <v>1</v>
      </c>
      <c r="D6" s="49" t="s">
        <v>41</v>
      </c>
      <c r="E6" s="49" t="s">
        <v>42</v>
      </c>
      <c r="F6" s="18"/>
      <c r="G6" s="2"/>
      <c r="AD6" s="36"/>
      <c r="AE6" s="36"/>
      <c r="AF6" s="36"/>
      <c r="AG6" s="36"/>
      <c r="AH6" s="36"/>
      <c r="AI6" s="36"/>
      <c r="AJ6" s="36"/>
      <c r="AK6" s="36"/>
      <c r="AL6" s="36"/>
    </row>
    <row r="7" spans="1:38" x14ac:dyDescent="0.2">
      <c r="A7" s="44"/>
      <c r="B7" s="65" t="s">
        <v>28</v>
      </c>
      <c r="C7" s="63"/>
      <c r="D7" s="234">
        <v>5904083.7952499986</v>
      </c>
      <c r="E7" s="235">
        <v>3007133.4072499997</v>
      </c>
      <c r="F7" s="2"/>
      <c r="G7" s="2"/>
      <c r="AD7" s="36"/>
      <c r="AE7" s="36"/>
      <c r="AF7" s="36"/>
      <c r="AG7" s="36"/>
      <c r="AH7" s="36"/>
      <c r="AI7" s="36"/>
      <c r="AJ7" s="36"/>
      <c r="AK7" s="36"/>
      <c r="AL7" s="36"/>
    </row>
    <row r="8" spans="1:38" x14ac:dyDescent="0.2">
      <c r="A8" s="17"/>
      <c r="B8" s="110" t="s">
        <v>29</v>
      </c>
      <c r="C8" s="59"/>
      <c r="D8" s="219">
        <v>8700474.340516666</v>
      </c>
      <c r="E8" s="221">
        <v>3605725.1979500004</v>
      </c>
      <c r="F8" s="2"/>
      <c r="G8" s="2"/>
      <c r="AD8" s="36"/>
      <c r="AE8" s="36"/>
      <c r="AF8" s="36"/>
      <c r="AG8" s="36"/>
      <c r="AH8" s="36"/>
      <c r="AI8" s="36"/>
      <c r="AJ8" s="36"/>
      <c r="AK8" s="36"/>
      <c r="AL8" s="36"/>
    </row>
    <row r="9" spans="1:38" ht="13.5" thickBot="1" x14ac:dyDescent="0.25">
      <c r="A9" s="17"/>
      <c r="B9" s="61" t="s">
        <v>47</v>
      </c>
      <c r="C9" s="62"/>
      <c r="D9" s="100">
        <v>10848127.978116669</v>
      </c>
      <c r="E9" s="101">
        <v>3777186.5526999999</v>
      </c>
      <c r="F9" s="2"/>
      <c r="G9" s="2"/>
      <c r="AD9" s="36"/>
      <c r="AE9" s="36"/>
      <c r="AF9" s="36"/>
      <c r="AG9" s="36"/>
      <c r="AH9" s="36"/>
      <c r="AI9" s="36"/>
      <c r="AJ9" s="36"/>
      <c r="AK9" s="36"/>
      <c r="AL9" s="36"/>
    </row>
    <row r="10" spans="1:38" x14ac:dyDescent="0.2">
      <c r="A10" s="17"/>
      <c r="B10" s="60">
        <v>2010</v>
      </c>
      <c r="C10" s="60" t="s">
        <v>2</v>
      </c>
      <c r="D10" s="12">
        <v>1048074.0371833334</v>
      </c>
      <c r="E10" s="70">
        <v>357415.42953333317</v>
      </c>
      <c r="F10" s="2"/>
      <c r="G10" s="2"/>
      <c r="AD10" s="36"/>
      <c r="AE10" s="36"/>
      <c r="AF10" s="36"/>
      <c r="AG10" s="36"/>
      <c r="AH10" s="36"/>
      <c r="AI10" s="36"/>
      <c r="AJ10" s="36"/>
      <c r="AK10" s="36"/>
      <c r="AL10" s="36"/>
    </row>
    <row r="11" spans="1:38" x14ac:dyDescent="0.2">
      <c r="A11" s="17"/>
      <c r="B11" s="60"/>
      <c r="C11" s="60" t="s">
        <v>19</v>
      </c>
      <c r="D11" s="12">
        <v>968274.95176666649</v>
      </c>
      <c r="E11" s="70">
        <v>329556.89088333322</v>
      </c>
      <c r="F11" s="2"/>
      <c r="G11" s="2"/>
      <c r="AD11" s="36"/>
      <c r="AE11" s="36"/>
      <c r="AF11" s="36"/>
      <c r="AG11" s="36"/>
      <c r="AH11" s="36"/>
      <c r="AI11" s="36"/>
      <c r="AJ11" s="36"/>
      <c r="AK11" s="36"/>
      <c r="AL11" s="36"/>
    </row>
    <row r="12" spans="1:38" x14ac:dyDescent="0.2">
      <c r="A12" s="17"/>
      <c r="B12" s="60"/>
      <c r="C12" s="60" t="s">
        <v>4</v>
      </c>
      <c r="D12" s="12">
        <v>1144188.8791333335</v>
      </c>
      <c r="E12" s="70">
        <v>395513.32556666626</v>
      </c>
      <c r="F12" s="2"/>
      <c r="G12" s="2"/>
      <c r="AD12" s="36"/>
      <c r="AE12" s="36"/>
      <c r="AF12" s="36"/>
      <c r="AG12" s="36"/>
      <c r="AH12" s="36"/>
      <c r="AI12" s="36"/>
      <c r="AJ12" s="36"/>
      <c r="AK12" s="36"/>
      <c r="AL12" s="36"/>
    </row>
    <row r="13" spans="1:38" x14ac:dyDescent="0.2">
      <c r="A13" s="17"/>
      <c r="B13" s="60"/>
      <c r="C13" s="60" t="s">
        <v>5</v>
      </c>
      <c r="D13" s="12">
        <v>1097920.2244666666</v>
      </c>
      <c r="E13" s="70">
        <v>355542.41760000004</v>
      </c>
      <c r="F13" s="2"/>
      <c r="G13" s="2"/>
      <c r="AD13" s="36"/>
      <c r="AE13" s="36"/>
      <c r="AF13" s="36"/>
      <c r="AG13" s="36"/>
      <c r="AH13" s="36"/>
      <c r="AI13" s="36"/>
      <c r="AJ13" s="36"/>
      <c r="AK13" s="36"/>
      <c r="AL13" s="36"/>
    </row>
    <row r="14" spans="1:38" x14ac:dyDescent="0.2">
      <c r="A14" s="17"/>
      <c r="B14" s="60"/>
      <c r="C14" s="60" t="s">
        <v>6</v>
      </c>
      <c r="D14" s="12">
        <v>1131380.5410666664</v>
      </c>
      <c r="E14" s="70">
        <v>359830.33900000015</v>
      </c>
      <c r="F14" s="2"/>
      <c r="G14" s="2"/>
      <c r="AD14" s="36"/>
      <c r="AE14" s="36"/>
      <c r="AF14" s="36"/>
      <c r="AG14" s="36"/>
      <c r="AH14" s="36"/>
      <c r="AI14" s="36"/>
      <c r="AJ14" s="36"/>
      <c r="AK14" s="36"/>
      <c r="AL14" s="36"/>
    </row>
    <row r="15" spans="1:38" x14ac:dyDescent="0.2">
      <c r="A15" s="17"/>
      <c r="B15" s="60"/>
      <c r="C15" s="60" t="s">
        <v>7</v>
      </c>
      <c r="D15" s="12">
        <v>1095183.4398166665</v>
      </c>
      <c r="E15" s="70">
        <v>341254.25040000008</v>
      </c>
      <c r="F15" s="2"/>
      <c r="G15" s="2"/>
      <c r="AD15" s="36"/>
      <c r="AE15" s="36"/>
      <c r="AF15" s="36"/>
      <c r="AG15" s="36"/>
      <c r="AH15" s="36"/>
      <c r="AI15" s="36"/>
      <c r="AJ15" s="36"/>
      <c r="AK15" s="36"/>
      <c r="AL15" s="36"/>
    </row>
    <row r="16" spans="1:38" x14ac:dyDescent="0.2">
      <c r="A16" s="17"/>
      <c r="B16" s="60"/>
      <c r="C16" s="60" t="s">
        <v>8</v>
      </c>
      <c r="D16" s="12">
        <v>1142765.5168833337</v>
      </c>
      <c r="E16" s="70">
        <v>360444.12185000005</v>
      </c>
      <c r="F16" s="2"/>
      <c r="G16" s="2"/>
      <c r="AD16" s="36"/>
      <c r="AE16" s="36"/>
      <c r="AF16" s="36"/>
      <c r="AG16" s="36"/>
      <c r="AH16" s="36"/>
      <c r="AI16" s="36"/>
      <c r="AJ16" s="36"/>
      <c r="AK16" s="36"/>
      <c r="AL16" s="36"/>
    </row>
    <row r="17" spans="1:38" x14ac:dyDescent="0.2">
      <c r="A17" s="17"/>
      <c r="B17" s="60"/>
      <c r="C17" s="60" t="s">
        <v>9</v>
      </c>
      <c r="D17" s="12">
        <v>1166164.4737500004</v>
      </c>
      <c r="E17" s="70">
        <v>366593.12785000011</v>
      </c>
      <c r="F17" s="2"/>
      <c r="G17" s="2"/>
      <c r="AD17" s="36"/>
      <c r="AE17" s="36"/>
      <c r="AF17" s="36"/>
      <c r="AG17" s="36"/>
      <c r="AH17" s="36"/>
      <c r="AI17" s="36"/>
      <c r="AJ17" s="36"/>
      <c r="AK17" s="36"/>
      <c r="AL17" s="36"/>
    </row>
    <row r="18" spans="1:38" x14ac:dyDescent="0.2">
      <c r="A18" s="17"/>
      <c r="B18" s="60"/>
      <c r="C18" s="60" t="s">
        <v>10</v>
      </c>
      <c r="D18" s="12">
        <v>1146542.5469833333</v>
      </c>
      <c r="E18" s="70">
        <v>364069.93429999973</v>
      </c>
      <c r="F18" s="2"/>
      <c r="G18" s="2"/>
      <c r="AD18" s="36"/>
      <c r="AE18" s="36"/>
      <c r="AF18" s="36"/>
      <c r="AG18" s="36"/>
      <c r="AH18" s="36"/>
      <c r="AI18" s="36"/>
      <c r="AJ18" s="36"/>
      <c r="AK18" s="36"/>
      <c r="AL18" s="36"/>
    </row>
    <row r="19" spans="1:38" x14ac:dyDescent="0.2">
      <c r="A19" s="43"/>
      <c r="B19" s="60"/>
      <c r="C19" s="60" t="s">
        <v>11</v>
      </c>
      <c r="D19" s="12">
        <v>1257734.04645</v>
      </c>
      <c r="E19" s="70">
        <v>395468.2198333331</v>
      </c>
      <c r="F19" s="2"/>
      <c r="G19" s="2"/>
      <c r="AD19" s="36"/>
      <c r="AE19" s="36"/>
      <c r="AF19" s="36"/>
      <c r="AG19" s="36"/>
      <c r="AH19" s="36"/>
      <c r="AI19" s="36"/>
      <c r="AJ19" s="36"/>
      <c r="AK19" s="36"/>
      <c r="AL19" s="36"/>
    </row>
    <row r="20" spans="1:38" x14ac:dyDescent="0.2">
      <c r="A20" s="43"/>
      <c r="B20" s="60"/>
      <c r="C20" s="60" t="s">
        <v>12</v>
      </c>
      <c r="D20" s="12">
        <v>1245524.2478333332</v>
      </c>
      <c r="E20" s="70">
        <v>395092.73981666664</v>
      </c>
      <c r="F20" s="2"/>
      <c r="G20" s="2"/>
      <c r="AD20" s="36"/>
      <c r="AE20" s="36"/>
      <c r="AF20" s="36"/>
      <c r="AG20" s="36"/>
      <c r="AH20" s="36"/>
      <c r="AI20" s="36"/>
      <c r="AJ20" s="36"/>
      <c r="AK20" s="36"/>
      <c r="AL20" s="36"/>
    </row>
    <row r="21" spans="1:38" x14ac:dyDescent="0.2">
      <c r="A21" s="43"/>
      <c r="B21" s="60"/>
      <c r="C21" s="60" t="s">
        <v>13</v>
      </c>
      <c r="D21" s="12">
        <v>1287416.8509666666</v>
      </c>
      <c r="E21" s="70">
        <v>421431.79651666683</v>
      </c>
      <c r="F21" s="2"/>
      <c r="G21" s="2"/>
      <c r="AD21" s="36"/>
      <c r="AE21" s="36"/>
      <c r="AF21" s="36"/>
      <c r="AG21" s="36"/>
      <c r="AH21" s="36"/>
      <c r="AI21" s="36"/>
      <c r="AJ21" s="36"/>
      <c r="AK21" s="36"/>
      <c r="AL21" s="36"/>
    </row>
    <row r="22" spans="1:38" ht="13.5" thickBot="1" x14ac:dyDescent="0.25">
      <c r="A22" s="43"/>
      <c r="B22" s="61" t="s">
        <v>56</v>
      </c>
      <c r="C22" s="62"/>
      <c r="D22" s="100">
        <f>SUM(D10:D21)</f>
        <v>13731169.7563</v>
      </c>
      <c r="E22" s="101">
        <f>SUM(E10:E21)</f>
        <v>4442212.5931500001</v>
      </c>
      <c r="F22" s="2"/>
      <c r="G22" s="2"/>
      <c r="AD22" s="36"/>
      <c r="AE22" s="36"/>
      <c r="AF22" s="36"/>
      <c r="AG22" s="36"/>
      <c r="AH22" s="36"/>
      <c r="AI22" s="36"/>
      <c r="AJ22" s="36"/>
      <c r="AK22" s="36"/>
      <c r="AL22" s="36"/>
    </row>
    <row r="23" spans="1:38" x14ac:dyDescent="0.2">
      <c r="A23" s="43"/>
      <c r="B23" s="60">
        <v>2011</v>
      </c>
      <c r="C23" s="60" t="s">
        <v>2</v>
      </c>
      <c r="D23" s="12">
        <v>1300306.6616666666</v>
      </c>
      <c r="E23" s="70">
        <v>438683.33713333355</v>
      </c>
      <c r="F23" s="2"/>
      <c r="G23" s="2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x14ac:dyDescent="0.2">
      <c r="A24" s="43"/>
      <c r="B24" s="60"/>
      <c r="C24" s="60" t="s">
        <v>3</v>
      </c>
      <c r="D24" s="12">
        <v>1188474.4640833333</v>
      </c>
      <c r="E24" s="70">
        <v>388737.8529</v>
      </c>
      <c r="F24" s="2"/>
      <c r="G24" s="2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x14ac:dyDescent="0.2">
      <c r="A25" s="43"/>
      <c r="B25" s="60"/>
      <c r="C25" s="60" t="s">
        <v>4</v>
      </c>
      <c r="D25" s="12">
        <v>1373047.6692499996</v>
      </c>
      <c r="E25" s="70">
        <v>396433.53993333335</v>
      </c>
      <c r="F25" s="2"/>
      <c r="G25" s="2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x14ac:dyDescent="0.2">
      <c r="A26" s="43"/>
      <c r="B26" s="60"/>
      <c r="C26" s="60" t="s">
        <v>5</v>
      </c>
      <c r="D26" s="12">
        <v>1317867.5655333335</v>
      </c>
      <c r="E26" s="70">
        <v>414840.77495000017</v>
      </c>
      <c r="F26" s="2"/>
      <c r="G26" s="2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x14ac:dyDescent="0.2">
      <c r="A27" s="43"/>
      <c r="B27" s="60"/>
      <c r="C27" s="60" t="s">
        <v>6</v>
      </c>
      <c r="D27" s="12">
        <v>1383842.9732499998</v>
      </c>
      <c r="E27" s="70">
        <v>433027.8898499998</v>
      </c>
      <c r="F27" s="2"/>
      <c r="G27" s="2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x14ac:dyDescent="0.2">
      <c r="A28" s="43"/>
      <c r="B28" s="60"/>
      <c r="C28" s="60" t="s">
        <v>7</v>
      </c>
      <c r="D28" s="12">
        <v>1374935.477116667</v>
      </c>
      <c r="E28" s="70">
        <v>422782.47298333346</v>
      </c>
      <c r="F28" s="2"/>
      <c r="G28" s="2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x14ac:dyDescent="0.2">
      <c r="A29" s="43"/>
      <c r="B29" s="60"/>
      <c r="C29" s="60" t="s">
        <v>8</v>
      </c>
      <c r="D29" s="12">
        <v>1383666.1670500003</v>
      </c>
      <c r="E29" s="70">
        <v>429041.40361666656</v>
      </c>
      <c r="F29" s="159"/>
      <c r="G29" s="2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x14ac:dyDescent="0.2">
      <c r="A30" s="43"/>
      <c r="B30" s="60"/>
      <c r="C30" s="60" t="s">
        <v>9</v>
      </c>
      <c r="D30" s="12">
        <v>1449028.3174666665</v>
      </c>
      <c r="E30" s="70">
        <v>442498.04899999988</v>
      </c>
      <c r="F30" s="2"/>
      <c r="G30" s="2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x14ac:dyDescent="0.2">
      <c r="A31" s="43"/>
      <c r="B31" s="60"/>
      <c r="C31" s="60" t="s">
        <v>10</v>
      </c>
      <c r="D31" s="12">
        <v>1412724.4497</v>
      </c>
      <c r="E31" s="70">
        <v>438463.01481666672</v>
      </c>
      <c r="F31" s="2"/>
      <c r="G31" s="2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x14ac:dyDescent="0.2">
      <c r="A32" s="43"/>
      <c r="B32" s="60"/>
      <c r="C32" s="60" t="s">
        <v>11</v>
      </c>
      <c r="D32" s="12">
        <v>1462450.378033333</v>
      </c>
      <c r="E32" s="70">
        <v>454000.97503333318</v>
      </c>
      <c r="F32" s="2"/>
      <c r="G32" s="2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1:38" x14ac:dyDescent="0.2">
      <c r="A33" s="43"/>
      <c r="B33" s="60"/>
      <c r="C33" s="60" t="s">
        <v>12</v>
      </c>
      <c r="D33" s="12">
        <v>1476695.2736000007</v>
      </c>
      <c r="E33" s="70">
        <v>462027.68740000011</v>
      </c>
      <c r="F33" s="2"/>
      <c r="G33" s="2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1:38" x14ac:dyDescent="0.2">
      <c r="A34" s="43"/>
      <c r="B34" s="60"/>
      <c r="C34" s="60" t="s">
        <v>13</v>
      </c>
      <c r="D34" s="12">
        <v>1578583.9879000003</v>
      </c>
      <c r="E34" s="70">
        <v>509484.94408333336</v>
      </c>
      <c r="F34" s="2"/>
      <c r="G34" s="2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1:38" ht="13.5" thickBot="1" x14ac:dyDescent="0.25">
      <c r="A35" s="43"/>
      <c r="B35" s="61" t="s">
        <v>65</v>
      </c>
      <c r="C35" s="62"/>
      <c r="D35" s="100">
        <f>SUM(D23:D34)</f>
        <v>16701623.384649999</v>
      </c>
      <c r="E35" s="101">
        <f>SUM(E23:E34)</f>
        <v>5230021.9417000003</v>
      </c>
      <c r="F35" s="2"/>
      <c r="G35" s="2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1:38" x14ac:dyDescent="0.2">
      <c r="A36" s="43"/>
      <c r="B36" s="65">
        <v>2012</v>
      </c>
      <c r="C36" s="65" t="s">
        <v>2</v>
      </c>
      <c r="D36" s="71">
        <v>1560130.8632000007</v>
      </c>
      <c r="E36" s="72">
        <v>498306.70530000003</v>
      </c>
      <c r="F36" s="2"/>
      <c r="G36" s="2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1:38" x14ac:dyDescent="0.2">
      <c r="A37" s="43"/>
      <c r="B37" s="110"/>
      <c r="C37" s="110" t="s">
        <v>3</v>
      </c>
      <c r="D37" s="12">
        <v>1464371.0099499996</v>
      </c>
      <c r="E37" s="70">
        <v>452762.76708333351</v>
      </c>
      <c r="F37" s="2"/>
      <c r="G37" s="2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1:38" x14ac:dyDescent="0.2">
      <c r="A38" s="43"/>
      <c r="B38" s="110"/>
      <c r="C38" s="110" t="s">
        <v>4</v>
      </c>
      <c r="D38" s="12">
        <v>1639212.2223500002</v>
      </c>
      <c r="E38" s="70">
        <v>507601.33786666684</v>
      </c>
      <c r="F38" s="2"/>
      <c r="G38" s="2"/>
      <c r="AD38" s="36"/>
      <c r="AE38" s="36"/>
      <c r="AF38" s="36"/>
      <c r="AG38" s="36"/>
      <c r="AH38" s="36"/>
      <c r="AI38" s="36"/>
      <c r="AJ38" s="36"/>
      <c r="AK38" s="36"/>
      <c r="AL38" s="36"/>
    </row>
    <row r="39" spans="1:38" x14ac:dyDescent="0.2">
      <c r="A39" s="43"/>
      <c r="B39" s="110"/>
      <c r="C39" s="110" t="s">
        <v>5</v>
      </c>
      <c r="D39" s="12">
        <v>1593480.9533333336</v>
      </c>
      <c r="E39" s="70">
        <v>471230.22753333306</v>
      </c>
      <c r="F39" s="2"/>
      <c r="G39" s="2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1:38" x14ac:dyDescent="0.2">
      <c r="A40" s="43"/>
      <c r="B40" s="110"/>
      <c r="C40" s="110" t="s">
        <v>6</v>
      </c>
      <c r="D40" s="12">
        <v>1682575.7280500003</v>
      </c>
      <c r="E40" s="70">
        <v>494223.65894999984</v>
      </c>
      <c r="F40" s="2"/>
      <c r="G40" s="2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x14ac:dyDescent="0.2">
      <c r="A41" s="43"/>
      <c r="B41" s="110"/>
      <c r="C41" s="110" t="s">
        <v>7</v>
      </c>
      <c r="D41" s="12">
        <v>1684920.129816666</v>
      </c>
      <c r="E41" s="70">
        <v>483736.43908333301</v>
      </c>
      <c r="F41" s="2"/>
      <c r="G41" s="2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1:38" x14ac:dyDescent="0.2">
      <c r="A42" s="43"/>
      <c r="B42" s="110"/>
      <c r="C42" s="110" t="s">
        <v>8</v>
      </c>
      <c r="D42" s="12">
        <v>1732177.2990999997</v>
      </c>
      <c r="E42" s="70">
        <v>495746.2130499999</v>
      </c>
      <c r="F42" s="2"/>
      <c r="G42" s="2"/>
      <c r="AD42" s="36"/>
      <c r="AE42" s="36"/>
      <c r="AF42" s="36"/>
      <c r="AG42" s="36"/>
      <c r="AH42" s="36"/>
      <c r="AI42" s="36"/>
      <c r="AJ42" s="36"/>
      <c r="AK42" s="36"/>
      <c r="AL42" s="36"/>
    </row>
    <row r="43" spans="1:38" x14ac:dyDescent="0.2">
      <c r="A43" s="43"/>
      <c r="B43" s="110"/>
      <c r="C43" s="110" t="s">
        <v>9</v>
      </c>
      <c r="D43" s="12">
        <v>1813781.0351166665</v>
      </c>
      <c r="E43" s="70">
        <v>517264.26773333363</v>
      </c>
      <c r="F43" s="2"/>
      <c r="G43" s="2"/>
      <c r="AD43" s="36"/>
      <c r="AE43" s="36"/>
      <c r="AF43" s="36"/>
      <c r="AG43" s="36"/>
      <c r="AH43" s="36"/>
      <c r="AI43" s="36"/>
      <c r="AJ43" s="36"/>
      <c r="AK43" s="36"/>
      <c r="AL43" s="36"/>
    </row>
    <row r="44" spans="1:38" x14ac:dyDescent="0.2">
      <c r="A44" s="43"/>
      <c r="B44" s="110"/>
      <c r="C44" s="110" t="s">
        <v>10</v>
      </c>
      <c r="D44" s="12">
        <v>1677168.661166667</v>
      </c>
      <c r="E44" s="70">
        <v>485678.18624999985</v>
      </c>
      <c r="F44" s="2"/>
      <c r="G44" s="2"/>
      <c r="AD44" s="36"/>
      <c r="AE44" s="36"/>
      <c r="AF44" s="36"/>
      <c r="AG44" s="36"/>
      <c r="AH44" s="36"/>
      <c r="AI44" s="36"/>
      <c r="AJ44" s="36"/>
      <c r="AK44" s="36"/>
      <c r="AL44" s="36"/>
    </row>
    <row r="45" spans="1:38" x14ac:dyDescent="0.2">
      <c r="A45" s="43"/>
      <c r="B45" s="110"/>
      <c r="C45" s="110" t="s">
        <v>11</v>
      </c>
      <c r="D45" s="12">
        <v>1818720.9356499999</v>
      </c>
      <c r="E45" s="70">
        <v>540417.26803333301</v>
      </c>
      <c r="F45" s="2"/>
      <c r="G45" s="2"/>
      <c r="AD45" s="36"/>
      <c r="AE45" s="36"/>
      <c r="AF45" s="36"/>
      <c r="AG45" s="36"/>
      <c r="AH45" s="36"/>
      <c r="AI45" s="36"/>
      <c r="AJ45" s="36"/>
      <c r="AK45" s="36"/>
      <c r="AL45" s="36"/>
    </row>
    <row r="46" spans="1:38" x14ac:dyDescent="0.2">
      <c r="A46" s="43"/>
      <c r="B46" s="110"/>
      <c r="C46" s="110" t="s">
        <v>12</v>
      </c>
      <c r="D46" s="12">
        <v>1762050.3608666665</v>
      </c>
      <c r="E46" s="70">
        <v>519319.68969999981</v>
      </c>
      <c r="F46" s="2"/>
      <c r="G46" s="2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1:38" x14ac:dyDescent="0.2">
      <c r="A47" s="43"/>
      <c r="B47" s="110"/>
      <c r="C47" s="110" t="s">
        <v>13</v>
      </c>
      <c r="D47" s="12">
        <v>1852780.5114333329</v>
      </c>
      <c r="E47" s="70">
        <v>556008.75961666659</v>
      </c>
      <c r="F47" s="2"/>
      <c r="G47" s="2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1:38" ht="13.5" thickBot="1" x14ac:dyDescent="0.25">
      <c r="A48" s="43"/>
      <c r="B48" s="61" t="s">
        <v>66</v>
      </c>
      <c r="C48" s="61"/>
      <c r="D48" s="100">
        <f>SUM(D36:D47)</f>
        <v>20281369.710033335</v>
      </c>
      <c r="E48" s="101">
        <f>SUM(E36:E47)</f>
        <v>6022295.5201999992</v>
      </c>
      <c r="F48" s="2"/>
      <c r="G48" s="2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1:38" x14ac:dyDescent="0.2">
      <c r="A49" s="43"/>
      <c r="B49" s="110">
        <v>2013</v>
      </c>
      <c r="C49" s="110" t="s">
        <v>2</v>
      </c>
      <c r="D49" s="81">
        <v>1834818.7418333332</v>
      </c>
      <c r="E49" s="72">
        <v>558811.5036000004</v>
      </c>
      <c r="F49" s="2"/>
      <c r="G49" s="2"/>
      <c r="AD49" s="36"/>
      <c r="AE49" s="36"/>
      <c r="AF49" s="36"/>
      <c r="AG49" s="36"/>
      <c r="AH49" s="36"/>
      <c r="AI49" s="36"/>
      <c r="AJ49" s="36"/>
      <c r="AK49" s="36"/>
      <c r="AL49" s="36"/>
    </row>
    <row r="50" spans="1:38" x14ac:dyDescent="0.2">
      <c r="A50" s="43"/>
      <c r="B50" s="110"/>
      <c r="C50" s="110" t="s">
        <v>3</v>
      </c>
      <c r="D50" s="82">
        <v>1637206.5135833339</v>
      </c>
      <c r="E50" s="70">
        <v>486124.939816667</v>
      </c>
      <c r="F50" s="2"/>
      <c r="G50" s="2"/>
      <c r="AD50" s="36"/>
      <c r="AE50" s="36"/>
      <c r="AF50" s="36"/>
      <c r="AG50" s="36"/>
      <c r="AH50" s="36"/>
      <c r="AI50" s="36"/>
      <c r="AJ50" s="36"/>
      <c r="AK50" s="36"/>
      <c r="AL50" s="36"/>
    </row>
    <row r="51" spans="1:38" x14ac:dyDescent="0.2">
      <c r="A51" s="43"/>
      <c r="B51" s="110"/>
      <c r="C51" s="110" t="s">
        <v>4</v>
      </c>
      <c r="D51" s="82">
        <v>1826208.9290499999</v>
      </c>
      <c r="E51" s="70">
        <v>548394.10353333363</v>
      </c>
      <c r="F51" s="2"/>
      <c r="G51" s="2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1:38" x14ac:dyDescent="0.2">
      <c r="A52" s="43"/>
      <c r="B52" s="110"/>
      <c r="C52" s="110" t="s">
        <v>5</v>
      </c>
      <c r="D52" s="82">
        <v>1745079.5467166668</v>
      </c>
      <c r="E52" s="70">
        <v>549419.14983333356</v>
      </c>
      <c r="F52" s="2"/>
      <c r="G52" s="2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1:38" x14ac:dyDescent="0.2">
      <c r="A53" s="43"/>
      <c r="B53" s="110"/>
      <c r="C53" s="110" t="s">
        <v>6</v>
      </c>
      <c r="D53" s="82">
        <v>1738247.3390000002</v>
      </c>
      <c r="E53" s="70">
        <v>553787.93068333401</v>
      </c>
      <c r="F53" s="2"/>
      <c r="G53" s="2"/>
      <c r="AD53" s="36"/>
      <c r="AE53" s="36"/>
      <c r="AF53" s="36"/>
      <c r="AG53" s="36"/>
      <c r="AH53" s="36"/>
      <c r="AI53" s="36"/>
      <c r="AJ53" s="36"/>
      <c r="AK53" s="36"/>
      <c r="AL53" s="36"/>
    </row>
    <row r="54" spans="1:38" x14ac:dyDescent="0.2">
      <c r="A54" s="43"/>
      <c r="B54" s="110"/>
      <c r="C54" s="110" t="s">
        <v>7</v>
      </c>
      <c r="D54" s="82">
        <v>1658480.3918500005</v>
      </c>
      <c r="E54" s="70">
        <v>538767.76865000057</v>
      </c>
      <c r="F54" s="2"/>
      <c r="G54" s="2"/>
      <c r="AD54" s="36"/>
      <c r="AE54" s="36"/>
      <c r="AF54" s="36"/>
      <c r="AG54" s="36"/>
      <c r="AH54" s="36"/>
      <c r="AI54" s="36"/>
      <c r="AJ54" s="36"/>
      <c r="AK54" s="36"/>
      <c r="AL54" s="36"/>
    </row>
    <row r="55" spans="1:38" x14ac:dyDescent="0.2">
      <c r="A55" s="43"/>
      <c r="B55" s="110"/>
      <c r="C55" s="110" t="s">
        <v>8</v>
      </c>
      <c r="D55" s="82">
        <v>1689211.9751666663</v>
      </c>
      <c r="E55" s="70">
        <v>569465.17941666732</v>
      </c>
      <c r="F55" s="2"/>
      <c r="G55" s="2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1:38" x14ac:dyDescent="0.2">
      <c r="A56" s="43"/>
      <c r="B56" s="110"/>
      <c r="C56" s="110" t="s">
        <v>9</v>
      </c>
      <c r="D56" s="82">
        <v>1689150.1365499999</v>
      </c>
      <c r="E56" s="70">
        <v>578928.73589999997</v>
      </c>
      <c r="F56" s="2"/>
      <c r="G56" s="2"/>
      <c r="AD56" s="36"/>
      <c r="AE56" s="36"/>
      <c r="AF56" s="36"/>
      <c r="AG56" s="36"/>
      <c r="AH56" s="36"/>
      <c r="AI56" s="36"/>
      <c r="AJ56" s="36"/>
      <c r="AK56" s="36"/>
      <c r="AL56" s="36"/>
    </row>
    <row r="57" spans="1:38" x14ac:dyDescent="0.2">
      <c r="A57" s="17"/>
      <c r="B57" s="110"/>
      <c r="C57" s="110" t="s">
        <v>10</v>
      </c>
      <c r="D57" s="82">
        <v>1541830.3090166666</v>
      </c>
      <c r="E57" s="70">
        <v>548533.40818333323</v>
      </c>
      <c r="F57" s="2"/>
      <c r="G57" s="2"/>
      <c r="AD57" s="36"/>
      <c r="AE57" s="36"/>
      <c r="AF57" s="36"/>
      <c r="AG57" s="36"/>
      <c r="AH57" s="36"/>
      <c r="AI57" s="36"/>
      <c r="AJ57" s="36"/>
      <c r="AK57" s="36"/>
      <c r="AL57" s="36"/>
    </row>
    <row r="58" spans="1:38" x14ac:dyDescent="0.2">
      <c r="A58" s="17"/>
      <c r="B58" s="110"/>
      <c r="C58" s="110" t="s">
        <v>11</v>
      </c>
      <c r="D58" s="82">
        <v>1661764.829033334</v>
      </c>
      <c r="E58" s="70">
        <v>604411.89906666672</v>
      </c>
      <c r="F58" s="2"/>
      <c r="G58" s="2"/>
      <c r="AD58" s="36"/>
      <c r="AE58" s="36"/>
      <c r="AF58" s="36"/>
      <c r="AG58" s="36"/>
      <c r="AH58" s="36"/>
      <c r="AI58" s="36"/>
      <c r="AJ58" s="36"/>
      <c r="AK58" s="36"/>
      <c r="AL58" s="36"/>
    </row>
    <row r="59" spans="1:38" x14ac:dyDescent="0.2">
      <c r="A59" s="17"/>
      <c r="B59" s="110"/>
      <c r="C59" s="110" t="s">
        <v>12</v>
      </c>
      <c r="D59" s="82">
        <v>1575274.0048833331</v>
      </c>
      <c r="E59" s="70">
        <v>586839.63728333288</v>
      </c>
      <c r="F59" s="2"/>
      <c r="G59" s="2"/>
      <c r="AD59" s="36"/>
      <c r="AE59" s="36"/>
      <c r="AF59" s="36"/>
      <c r="AG59" s="36"/>
      <c r="AH59" s="36"/>
      <c r="AI59" s="36"/>
      <c r="AJ59" s="36"/>
      <c r="AK59" s="36"/>
      <c r="AL59" s="36"/>
    </row>
    <row r="60" spans="1:38" x14ac:dyDescent="0.2">
      <c r="A60" s="17"/>
      <c r="B60" s="110"/>
      <c r="C60" s="110" t="s">
        <v>13</v>
      </c>
      <c r="D60" s="82">
        <v>1624479.5944500002</v>
      </c>
      <c r="E60" s="70">
        <v>630457.28821666632</v>
      </c>
      <c r="F60" s="2"/>
      <c r="G60" s="2"/>
      <c r="AD60" s="36"/>
      <c r="AE60" s="36"/>
      <c r="AF60" s="36"/>
      <c r="AG60" s="36"/>
      <c r="AH60" s="36"/>
      <c r="AI60" s="36"/>
      <c r="AJ60" s="36"/>
      <c r="AK60" s="36"/>
      <c r="AL60" s="36"/>
    </row>
    <row r="61" spans="1:38" ht="13.5" thickBot="1" x14ac:dyDescent="0.25">
      <c r="A61" s="17"/>
      <c r="B61" s="61" t="s">
        <v>67</v>
      </c>
      <c r="C61" s="61"/>
      <c r="D61" s="99">
        <f>SUM(D49:D60)</f>
        <v>20221752.31113334</v>
      </c>
      <c r="E61" s="101">
        <f>SUM(E49:E60)</f>
        <v>6753941.5441833353</v>
      </c>
      <c r="F61" s="2"/>
      <c r="G61" s="2"/>
      <c r="AD61" s="36"/>
      <c r="AE61" s="36"/>
      <c r="AF61" s="36"/>
      <c r="AG61" s="36"/>
      <c r="AH61" s="36"/>
      <c r="AI61" s="36"/>
      <c r="AJ61" s="36"/>
      <c r="AK61" s="36"/>
      <c r="AL61" s="36"/>
    </row>
    <row r="62" spans="1:38" x14ac:dyDescent="0.2">
      <c r="A62" s="17"/>
      <c r="B62" s="110">
        <v>2014</v>
      </c>
      <c r="C62" s="211" t="s">
        <v>2</v>
      </c>
      <c r="D62" s="81">
        <v>1547146.5684333337</v>
      </c>
      <c r="E62" s="72">
        <v>622601.03750000056</v>
      </c>
      <c r="F62" s="2"/>
      <c r="G62" s="2"/>
      <c r="AD62" s="36"/>
      <c r="AE62" s="36"/>
      <c r="AF62" s="36"/>
      <c r="AG62" s="36"/>
      <c r="AH62" s="36"/>
      <c r="AI62" s="36"/>
      <c r="AJ62" s="36"/>
      <c r="AK62" s="36"/>
      <c r="AL62" s="36"/>
    </row>
    <row r="63" spans="1:38" x14ac:dyDescent="0.2">
      <c r="A63" s="17"/>
      <c r="B63" s="110"/>
      <c r="C63" s="211" t="s">
        <v>3</v>
      </c>
      <c r="D63" s="82">
        <v>1345032.6327500001</v>
      </c>
      <c r="E63" s="70">
        <v>553900.40350000013</v>
      </c>
      <c r="F63" s="2"/>
      <c r="G63" s="2"/>
      <c r="AD63" s="36"/>
      <c r="AE63" s="36"/>
      <c r="AF63" s="36"/>
      <c r="AG63" s="36"/>
      <c r="AH63" s="36"/>
      <c r="AI63" s="36"/>
      <c r="AJ63" s="36"/>
      <c r="AK63" s="36"/>
      <c r="AL63" s="36"/>
    </row>
    <row r="64" spans="1:38" x14ac:dyDescent="0.2">
      <c r="A64" s="17"/>
      <c r="B64" s="110"/>
      <c r="C64" s="211" t="s">
        <v>4</v>
      </c>
      <c r="D64" s="82">
        <v>1527365.5562833343</v>
      </c>
      <c r="E64" s="70">
        <v>637280.34724999999</v>
      </c>
      <c r="F64" s="2"/>
      <c r="G64" s="2"/>
      <c r="AD64" s="36"/>
      <c r="AE64" s="36"/>
      <c r="AF64" s="36"/>
      <c r="AG64" s="36"/>
      <c r="AH64" s="36"/>
      <c r="AI64" s="36"/>
      <c r="AJ64" s="36"/>
      <c r="AK64" s="36"/>
      <c r="AL64" s="36"/>
    </row>
    <row r="65" spans="1:38" x14ac:dyDescent="0.2">
      <c r="A65" s="17"/>
      <c r="B65" s="110"/>
      <c r="C65" s="211" t="s">
        <v>5</v>
      </c>
      <c r="D65" s="82">
        <v>1443273.3243333329</v>
      </c>
      <c r="E65" s="70">
        <v>624399.57108333323</v>
      </c>
      <c r="F65" s="2"/>
      <c r="G65" s="2"/>
      <c r="AD65" s="36"/>
      <c r="AE65" s="36"/>
      <c r="AF65" s="36"/>
      <c r="AG65" s="36"/>
      <c r="AH65" s="36"/>
      <c r="AI65" s="36"/>
      <c r="AJ65" s="36"/>
      <c r="AK65" s="36"/>
      <c r="AL65" s="36"/>
    </row>
    <row r="66" spans="1:38" x14ac:dyDescent="0.2">
      <c r="A66" s="17"/>
      <c r="B66" s="110"/>
      <c r="C66" s="211" t="s">
        <v>6</v>
      </c>
      <c r="D66" s="82">
        <v>1418863.9022499998</v>
      </c>
      <c r="E66" s="70">
        <v>628244.74888333422</v>
      </c>
      <c r="F66" s="2"/>
      <c r="G66" s="2"/>
      <c r="AD66" s="36"/>
      <c r="AE66" s="36"/>
      <c r="AF66" s="36"/>
      <c r="AG66" s="36"/>
      <c r="AH66" s="36"/>
      <c r="AI66" s="36"/>
      <c r="AJ66" s="36"/>
      <c r="AK66" s="36"/>
      <c r="AL66" s="36"/>
    </row>
    <row r="67" spans="1:38" x14ac:dyDescent="0.2">
      <c r="A67" s="17"/>
      <c r="B67" s="110"/>
      <c r="C67" s="211" t="s">
        <v>7</v>
      </c>
      <c r="D67" s="82">
        <v>1342605.1752666663</v>
      </c>
      <c r="E67" s="70">
        <v>606583.25198333315</v>
      </c>
      <c r="F67" s="2"/>
      <c r="G67" s="2"/>
      <c r="AD67" s="36"/>
      <c r="AE67" s="36"/>
      <c r="AF67" s="36"/>
      <c r="AG67" s="36"/>
      <c r="AH67" s="36"/>
      <c r="AI67" s="36"/>
      <c r="AJ67" s="36"/>
      <c r="AK67" s="36"/>
      <c r="AL67" s="36"/>
    </row>
    <row r="68" spans="1:38" x14ac:dyDescent="0.2">
      <c r="B68" s="110"/>
      <c r="C68" s="211" t="s">
        <v>8</v>
      </c>
      <c r="D68" s="82">
        <v>1368892.7067833338</v>
      </c>
      <c r="E68" s="70">
        <v>648287.7801999998</v>
      </c>
      <c r="F68" s="2"/>
      <c r="G68" s="2"/>
    </row>
    <row r="69" spans="1:38" x14ac:dyDescent="0.2">
      <c r="B69" s="110"/>
      <c r="C69" s="211" t="s">
        <v>9</v>
      </c>
      <c r="D69" s="82">
        <v>1375437.6218833339</v>
      </c>
      <c r="E69" s="70">
        <v>674835.47759999998</v>
      </c>
      <c r="F69" s="2"/>
      <c r="G69" s="2"/>
    </row>
    <row r="70" spans="1:38" x14ac:dyDescent="0.2">
      <c r="B70" s="110"/>
      <c r="C70" s="211" t="s">
        <v>10</v>
      </c>
      <c r="D70" s="82">
        <v>1293950.3367833325</v>
      </c>
      <c r="E70" s="70">
        <v>659054.59483333316</v>
      </c>
      <c r="F70" s="2"/>
      <c r="G70" s="2"/>
    </row>
    <row r="71" spans="1:38" x14ac:dyDescent="0.2">
      <c r="B71" s="110"/>
      <c r="C71" s="211" t="s">
        <v>11</v>
      </c>
      <c r="D71" s="82">
        <v>1362342.2247333338</v>
      </c>
      <c r="E71" s="70">
        <v>714605.6911000011</v>
      </c>
      <c r="F71" s="2"/>
      <c r="G71" s="2"/>
    </row>
    <row r="72" spans="1:38" x14ac:dyDescent="0.2">
      <c r="B72" s="110"/>
      <c r="C72" s="211" t="s">
        <v>12</v>
      </c>
      <c r="D72" s="82">
        <v>1286730.7774333328</v>
      </c>
      <c r="E72" s="70">
        <v>693854.26656666724</v>
      </c>
      <c r="F72" s="2"/>
      <c r="G72" s="2"/>
    </row>
    <row r="73" spans="1:38" x14ac:dyDescent="0.2">
      <c r="B73" s="110"/>
      <c r="C73" s="211" t="s">
        <v>13</v>
      </c>
      <c r="D73" s="82">
        <v>1326611.3179666663</v>
      </c>
      <c r="E73" s="70">
        <v>750849.9580166674</v>
      </c>
      <c r="F73" s="2"/>
      <c r="G73" s="2"/>
    </row>
    <row r="74" spans="1:38" ht="13.5" thickBot="1" x14ac:dyDescent="0.25">
      <c r="A74" s="17"/>
      <c r="B74" s="61" t="s">
        <v>69</v>
      </c>
      <c r="C74" s="210"/>
      <c r="D74" s="99">
        <f>SUM(D62:D73)</f>
        <v>16638252.1449</v>
      </c>
      <c r="E74" s="101">
        <f>SUM(E62:E73)</f>
        <v>7814497.1285166703</v>
      </c>
      <c r="F74" s="2"/>
      <c r="G74" s="2"/>
      <c r="AD74" s="36"/>
      <c r="AE74" s="36"/>
      <c r="AF74" s="36"/>
      <c r="AG74" s="36"/>
      <c r="AH74" s="36"/>
      <c r="AI74" s="36"/>
      <c r="AJ74" s="36"/>
      <c r="AK74" s="36"/>
      <c r="AL74" s="36"/>
    </row>
    <row r="75" spans="1:38" x14ac:dyDescent="0.2">
      <c r="A75" s="17"/>
      <c r="B75" s="110">
        <v>2015</v>
      </c>
      <c r="C75" s="230" t="s">
        <v>2</v>
      </c>
      <c r="D75" s="81">
        <v>1274188.443383334</v>
      </c>
      <c r="E75" s="72">
        <v>739637.10885000043</v>
      </c>
      <c r="F75" s="274"/>
      <c r="G75" s="2"/>
      <c r="AD75" s="36"/>
      <c r="AE75" s="36"/>
      <c r="AF75" s="36"/>
      <c r="AG75" s="36"/>
      <c r="AH75" s="36"/>
      <c r="AI75" s="36"/>
      <c r="AJ75" s="36"/>
      <c r="AK75" s="36"/>
      <c r="AL75" s="36"/>
    </row>
    <row r="76" spans="1:38" x14ac:dyDescent="0.2">
      <c r="A76" s="17"/>
      <c r="B76" s="110"/>
      <c r="C76" s="211" t="s">
        <v>3</v>
      </c>
      <c r="D76" s="82">
        <v>1131102.0221000009</v>
      </c>
      <c r="E76" s="70">
        <v>664376.5998166654</v>
      </c>
      <c r="F76" s="274"/>
      <c r="G76" s="2"/>
      <c r="AD76" s="36"/>
      <c r="AE76" s="36"/>
      <c r="AF76" s="36"/>
      <c r="AG76" s="36"/>
      <c r="AH76" s="36"/>
      <c r="AI76" s="36"/>
      <c r="AJ76" s="36"/>
      <c r="AK76" s="36"/>
      <c r="AL76" s="36"/>
    </row>
    <row r="77" spans="1:38" x14ac:dyDescent="0.2">
      <c r="A77" s="17"/>
      <c r="B77" s="110"/>
      <c r="C77" s="211" t="s">
        <v>4</v>
      </c>
      <c r="D77" s="82">
        <v>1326889.0512333331</v>
      </c>
      <c r="E77" s="70">
        <v>789996.71415000001</v>
      </c>
      <c r="F77" s="2"/>
      <c r="G77" s="2"/>
      <c r="AD77" s="36"/>
      <c r="AE77" s="36"/>
      <c r="AF77" s="36"/>
      <c r="AG77" s="36"/>
      <c r="AH77" s="36"/>
      <c r="AI77" s="36"/>
      <c r="AJ77" s="36"/>
      <c r="AK77" s="36"/>
      <c r="AL77" s="36"/>
    </row>
    <row r="78" spans="1:38" x14ac:dyDescent="0.2">
      <c r="A78" s="17"/>
      <c r="B78" s="110"/>
      <c r="C78" s="211" t="s">
        <v>5</v>
      </c>
      <c r="D78" s="82">
        <v>1225949.2037499992</v>
      </c>
      <c r="E78" s="70">
        <v>746788.22583333298</v>
      </c>
      <c r="F78" s="2"/>
      <c r="G78" s="2"/>
      <c r="AD78" s="36"/>
      <c r="AE78" s="36"/>
      <c r="AF78" s="36"/>
      <c r="AG78" s="36"/>
      <c r="AH78" s="36"/>
      <c r="AI78" s="36"/>
      <c r="AJ78" s="36"/>
      <c r="AK78" s="36"/>
      <c r="AL78" s="36"/>
    </row>
    <row r="79" spans="1:38" x14ac:dyDescent="0.2">
      <c r="A79" s="17"/>
      <c r="B79" s="110"/>
      <c r="C79" s="211" t="s">
        <v>6</v>
      </c>
      <c r="D79" s="82">
        <v>1186382.9451333336</v>
      </c>
      <c r="E79" s="70">
        <v>736572.59348333324</v>
      </c>
      <c r="F79" s="2"/>
      <c r="G79" s="2"/>
      <c r="AD79" s="36"/>
      <c r="AE79" s="36"/>
      <c r="AF79" s="36"/>
      <c r="AG79" s="36"/>
      <c r="AH79" s="36"/>
      <c r="AI79" s="36"/>
      <c r="AJ79" s="36"/>
      <c r="AK79" s="36"/>
      <c r="AL79" s="36"/>
    </row>
    <row r="80" spans="1:38" x14ac:dyDescent="0.2">
      <c r="A80" s="17"/>
      <c r="B80" s="110"/>
      <c r="C80" s="211" t="s">
        <v>7</v>
      </c>
      <c r="D80" s="82">
        <v>1157154.2651833326</v>
      </c>
      <c r="E80" s="70">
        <v>732734.23576666682</v>
      </c>
      <c r="F80" s="2"/>
      <c r="G80" s="2"/>
      <c r="AD80" s="36"/>
      <c r="AE80" s="36"/>
      <c r="AF80" s="36"/>
      <c r="AG80" s="36"/>
      <c r="AH80" s="36"/>
      <c r="AI80" s="36"/>
      <c r="AJ80" s="36"/>
      <c r="AK80" s="36"/>
      <c r="AL80" s="36"/>
    </row>
    <row r="81" spans="1:38" x14ac:dyDescent="0.2">
      <c r="A81" s="17"/>
      <c r="B81" s="110"/>
      <c r="C81" s="211" t="s">
        <v>8</v>
      </c>
      <c r="D81" s="82">
        <v>1187421.1938166665</v>
      </c>
      <c r="E81" s="70">
        <v>783272.57539999939</v>
      </c>
      <c r="F81" s="2"/>
      <c r="G81" s="2"/>
      <c r="AD81" s="36"/>
      <c r="AE81" s="36"/>
      <c r="AF81" s="36"/>
      <c r="AG81" s="36"/>
      <c r="AH81" s="36"/>
      <c r="AI81" s="36"/>
      <c r="AJ81" s="36"/>
      <c r="AK81" s="36"/>
      <c r="AL81" s="36"/>
    </row>
    <row r="82" spans="1:38" x14ac:dyDescent="0.2">
      <c r="A82" s="17"/>
      <c r="B82" s="110"/>
      <c r="C82" s="211" t="s">
        <v>9</v>
      </c>
      <c r="D82" s="82">
        <v>1194922.1276500006</v>
      </c>
      <c r="E82" s="70">
        <v>831688.78521666583</v>
      </c>
      <c r="F82" s="2"/>
      <c r="G82" s="2"/>
      <c r="AD82" s="36"/>
      <c r="AE82" s="36"/>
      <c r="AF82" s="36"/>
      <c r="AG82" s="36"/>
      <c r="AH82" s="36"/>
      <c r="AI82" s="36"/>
      <c r="AJ82" s="36"/>
      <c r="AK82" s="36"/>
      <c r="AL82" s="36"/>
    </row>
    <row r="83" spans="1:38" x14ac:dyDescent="0.2">
      <c r="A83" s="17"/>
      <c r="B83" s="110"/>
      <c r="C83" s="211" t="s">
        <v>10</v>
      </c>
      <c r="D83" s="82">
        <v>1143192.7573000004</v>
      </c>
      <c r="E83" s="70">
        <v>857065.71709999989</v>
      </c>
      <c r="F83" s="2"/>
      <c r="G83" s="2"/>
      <c r="AD83" s="36"/>
      <c r="AE83" s="36"/>
      <c r="AF83" s="36"/>
      <c r="AG83" s="36"/>
      <c r="AH83" s="36"/>
      <c r="AI83" s="36"/>
      <c r="AJ83" s="36"/>
      <c r="AK83" s="36"/>
      <c r="AL83" s="36"/>
    </row>
    <row r="84" spans="1:38" x14ac:dyDescent="0.2">
      <c r="A84" s="17"/>
      <c r="B84" s="110"/>
      <c r="C84" s="211" t="s">
        <v>11</v>
      </c>
      <c r="D84" s="82">
        <v>1186805.5377833336</v>
      </c>
      <c r="E84" s="70">
        <v>887805.89708333299</v>
      </c>
      <c r="F84" s="2"/>
      <c r="G84" s="2"/>
      <c r="AD84" s="36"/>
      <c r="AE84" s="36"/>
      <c r="AF84" s="36"/>
      <c r="AG84" s="36"/>
      <c r="AH84" s="36"/>
      <c r="AI84" s="36"/>
      <c r="AJ84" s="36"/>
      <c r="AK84" s="36"/>
      <c r="AL84" s="36"/>
    </row>
    <row r="85" spans="1:38" x14ac:dyDescent="0.2">
      <c r="A85" s="17"/>
      <c r="B85" s="110"/>
      <c r="C85" s="211" t="s">
        <v>12</v>
      </c>
      <c r="D85" s="82">
        <v>1167951.5904666672</v>
      </c>
      <c r="E85" s="70">
        <v>898279.51071666589</v>
      </c>
      <c r="F85" s="2"/>
      <c r="G85" s="2"/>
      <c r="AD85" s="36"/>
      <c r="AE85" s="36"/>
      <c r="AF85" s="36"/>
      <c r="AG85" s="36"/>
      <c r="AH85" s="36"/>
      <c r="AI85" s="36"/>
      <c r="AJ85" s="36"/>
      <c r="AK85" s="36"/>
      <c r="AL85" s="36"/>
    </row>
    <row r="86" spans="1:38" x14ac:dyDescent="0.2">
      <c r="A86" s="17"/>
      <c r="B86" s="110"/>
      <c r="C86" s="211" t="s">
        <v>13</v>
      </c>
      <c r="D86" s="82">
        <v>1199162.4022333331</v>
      </c>
      <c r="E86" s="70">
        <v>965098.52026666643</v>
      </c>
      <c r="F86" s="2"/>
      <c r="G86" s="2"/>
      <c r="AD86" s="36"/>
      <c r="AE86" s="36"/>
      <c r="AF86" s="36"/>
      <c r="AG86" s="36"/>
      <c r="AH86" s="36"/>
      <c r="AI86" s="36"/>
      <c r="AJ86" s="36"/>
      <c r="AK86" s="36"/>
      <c r="AL86" s="36"/>
    </row>
    <row r="87" spans="1:38" ht="13.5" thickBot="1" x14ac:dyDescent="0.25">
      <c r="A87" s="17"/>
      <c r="B87" s="61" t="s">
        <v>87</v>
      </c>
      <c r="C87" s="210"/>
      <c r="D87" s="99">
        <f>SUM(D75:D86)</f>
        <v>14381121.540033333</v>
      </c>
      <c r="E87" s="101">
        <f>SUM(E75:E86)</f>
        <v>9633316.4836833309</v>
      </c>
      <c r="F87" s="2"/>
      <c r="G87" s="2"/>
      <c r="AD87" s="36"/>
      <c r="AE87" s="36"/>
      <c r="AF87" s="36"/>
      <c r="AG87" s="36"/>
      <c r="AH87" s="36"/>
      <c r="AI87" s="36"/>
      <c r="AJ87" s="36"/>
      <c r="AK87" s="36"/>
      <c r="AL87" s="36"/>
    </row>
    <row r="88" spans="1:38" ht="13.5" thickBot="1" x14ac:dyDescent="0.25">
      <c r="A88" s="17"/>
      <c r="B88" s="94"/>
      <c r="C88" s="94"/>
      <c r="D88" s="219"/>
      <c r="E88" s="219"/>
      <c r="F88" s="16"/>
      <c r="G88" s="2"/>
      <c r="AD88" s="36"/>
      <c r="AE88" s="36"/>
      <c r="AF88" s="36"/>
      <c r="AG88" s="36"/>
      <c r="AH88" s="36"/>
      <c r="AI88" s="36"/>
      <c r="AJ88" s="36"/>
      <c r="AK88" s="36"/>
      <c r="AL88" s="36"/>
    </row>
    <row r="89" spans="1:38" ht="13.5" thickBot="1" x14ac:dyDescent="0.25">
      <c r="A89" s="17"/>
      <c r="B89" s="254" t="s">
        <v>88</v>
      </c>
      <c r="C89" s="255"/>
      <c r="D89" s="265">
        <f>+D87/D74-1</f>
        <v>-0.13565911762904304</v>
      </c>
      <c r="E89" s="266">
        <f>+E87/E74-1</f>
        <v>0.23274937916726901</v>
      </c>
      <c r="F89" s="16"/>
      <c r="G89" s="2"/>
      <c r="AD89" s="36"/>
      <c r="AE89" s="36"/>
      <c r="AF89" s="36"/>
      <c r="AG89" s="36"/>
      <c r="AH89" s="36"/>
      <c r="AI89" s="36"/>
      <c r="AJ89" s="36"/>
      <c r="AK89" s="36"/>
      <c r="AL89" s="36"/>
    </row>
    <row r="90" spans="1:38" x14ac:dyDescent="0.2">
      <c r="A90" s="17"/>
      <c r="B90" s="94"/>
      <c r="C90" s="94"/>
      <c r="D90" s="219"/>
      <c r="E90" s="219"/>
      <c r="F90" s="16"/>
      <c r="G90" s="2"/>
      <c r="AD90" s="36"/>
      <c r="AE90" s="36"/>
      <c r="AF90" s="36"/>
      <c r="AG90" s="36"/>
      <c r="AH90" s="36"/>
      <c r="AI90" s="36"/>
      <c r="AJ90" s="36"/>
      <c r="AK90" s="36"/>
      <c r="AL90" s="36"/>
    </row>
    <row r="91" spans="1:38" x14ac:dyDescent="0.2">
      <c r="A91" s="17"/>
      <c r="B91" s="94"/>
      <c r="C91" s="94"/>
      <c r="D91" s="165"/>
      <c r="E91" s="165"/>
      <c r="F91" s="16"/>
      <c r="G91" s="2"/>
      <c r="AD91" s="36"/>
      <c r="AE91" s="36"/>
      <c r="AF91" s="36"/>
      <c r="AG91" s="36"/>
      <c r="AH91" s="36"/>
      <c r="AI91" s="36"/>
      <c r="AJ91" s="36"/>
      <c r="AK91" s="36"/>
      <c r="AL91" s="36"/>
    </row>
    <row r="92" spans="1:38" x14ac:dyDescent="0.2">
      <c r="A92" s="17"/>
      <c r="B92" s="45" t="s">
        <v>18</v>
      </c>
      <c r="C92" s="16"/>
      <c r="D92" s="165"/>
      <c r="E92" s="165"/>
      <c r="F92" s="16"/>
      <c r="G92" s="2"/>
      <c r="AD92" s="36"/>
      <c r="AE92" s="36"/>
      <c r="AF92" s="36"/>
      <c r="AG92" s="36"/>
      <c r="AH92" s="36"/>
      <c r="AI92" s="36"/>
      <c r="AJ92" s="36"/>
      <c r="AK92" s="36"/>
      <c r="AL92" s="36"/>
    </row>
    <row r="93" spans="1:38" x14ac:dyDescent="0.2">
      <c r="A93" s="17"/>
      <c r="B93" s="16"/>
      <c r="C93" s="16"/>
      <c r="D93" s="40"/>
      <c r="E93" s="16"/>
      <c r="F93" s="16"/>
      <c r="G93" s="2"/>
      <c r="AD93" s="36"/>
      <c r="AE93" s="36"/>
      <c r="AF93" s="36"/>
      <c r="AG93" s="36"/>
      <c r="AH93" s="36"/>
      <c r="AI93" s="36"/>
      <c r="AJ93" s="36"/>
      <c r="AK93" s="36"/>
      <c r="AL93" s="36"/>
    </row>
    <row r="94" spans="1:38" x14ac:dyDescent="0.2">
      <c r="A94" s="17"/>
      <c r="B94" s="16"/>
      <c r="C94" s="16"/>
      <c r="D94" s="40"/>
      <c r="E94" s="16"/>
      <c r="F94" s="16"/>
      <c r="G94" s="2"/>
      <c r="AD94" s="36"/>
      <c r="AE94" s="36"/>
      <c r="AF94" s="36"/>
      <c r="AG94" s="36"/>
      <c r="AH94" s="36"/>
      <c r="AI94" s="36"/>
      <c r="AJ94" s="36"/>
      <c r="AK94" s="36"/>
      <c r="AL94" s="36"/>
    </row>
    <row r="95" spans="1:38" x14ac:dyDescent="0.2">
      <c r="A95" s="17"/>
      <c r="B95" s="16"/>
      <c r="C95" s="16"/>
      <c r="D95" s="40"/>
      <c r="E95" s="16"/>
      <c r="F95" s="16"/>
      <c r="G95" s="2"/>
      <c r="AD95" s="36"/>
      <c r="AE95" s="36"/>
      <c r="AF95" s="36"/>
      <c r="AG95" s="36"/>
      <c r="AH95" s="36"/>
      <c r="AI95" s="36"/>
      <c r="AJ95" s="36"/>
      <c r="AK95" s="36"/>
      <c r="AL95" s="36"/>
    </row>
    <row r="96" spans="1:38" x14ac:dyDescent="0.2">
      <c r="A96" s="17"/>
      <c r="B96" s="16"/>
      <c r="C96" s="16"/>
      <c r="D96" s="40"/>
      <c r="E96" s="16"/>
      <c r="F96" s="16"/>
      <c r="G96" s="2"/>
      <c r="AD96" s="36"/>
      <c r="AE96" s="36"/>
      <c r="AF96" s="36"/>
      <c r="AG96" s="36"/>
      <c r="AH96" s="36"/>
      <c r="AI96" s="36"/>
      <c r="AJ96" s="36"/>
      <c r="AK96" s="36"/>
      <c r="AL96" s="36"/>
    </row>
    <row r="97" spans="1:38" x14ac:dyDescent="0.2">
      <c r="A97" s="17"/>
      <c r="B97" s="16"/>
      <c r="C97" s="16"/>
      <c r="D97" s="40"/>
      <c r="E97" s="16"/>
      <c r="F97" s="16"/>
      <c r="G97" s="2"/>
      <c r="AD97" s="36"/>
      <c r="AE97" s="36"/>
      <c r="AF97" s="36"/>
      <c r="AG97" s="36"/>
      <c r="AH97" s="36"/>
      <c r="AI97" s="36"/>
      <c r="AJ97" s="36"/>
      <c r="AK97" s="36"/>
      <c r="AL97" s="36"/>
    </row>
    <row r="98" spans="1:38" x14ac:dyDescent="0.2">
      <c r="A98" s="17"/>
      <c r="B98" s="16"/>
      <c r="C98" s="16"/>
      <c r="D98" s="40"/>
      <c r="E98" s="16"/>
      <c r="F98" s="16"/>
      <c r="G98" s="2"/>
      <c r="AD98" s="36"/>
      <c r="AE98" s="36"/>
      <c r="AF98" s="36"/>
      <c r="AG98" s="36"/>
      <c r="AH98" s="36"/>
      <c r="AI98" s="36"/>
      <c r="AJ98" s="36"/>
      <c r="AK98" s="36"/>
      <c r="AL98" s="36"/>
    </row>
    <row r="99" spans="1:38" x14ac:dyDescent="0.2">
      <c r="A99" s="17"/>
      <c r="B99" s="16"/>
      <c r="C99" s="16"/>
      <c r="D99" s="40"/>
      <c r="E99" s="16"/>
      <c r="F99" s="16"/>
      <c r="G99" s="2"/>
      <c r="AD99" s="36"/>
      <c r="AE99" s="36"/>
      <c r="AF99" s="36"/>
      <c r="AG99" s="36"/>
      <c r="AH99" s="36"/>
      <c r="AI99" s="36"/>
      <c r="AJ99" s="36"/>
      <c r="AK99" s="36"/>
      <c r="AL99" s="36"/>
    </row>
    <row r="100" spans="1:38" x14ac:dyDescent="0.2">
      <c r="A100" s="17"/>
      <c r="B100" s="16"/>
      <c r="C100" s="16"/>
      <c r="D100" s="40"/>
      <c r="E100" s="16"/>
      <c r="F100" s="16"/>
      <c r="G100" s="2"/>
      <c r="AD100" s="36"/>
      <c r="AE100" s="36"/>
      <c r="AF100" s="36"/>
      <c r="AG100" s="36"/>
      <c r="AH100" s="36"/>
      <c r="AI100" s="36"/>
      <c r="AJ100" s="36"/>
      <c r="AK100" s="36"/>
      <c r="AL100" s="36"/>
    </row>
    <row r="101" spans="1:38" x14ac:dyDescent="0.2">
      <c r="A101" s="17"/>
      <c r="B101" s="16"/>
      <c r="C101" s="16"/>
      <c r="D101" s="40"/>
      <c r="E101" s="16"/>
      <c r="F101" s="16"/>
      <c r="G101" s="2"/>
      <c r="AD101" s="36"/>
      <c r="AE101" s="36"/>
      <c r="AF101" s="36"/>
      <c r="AG101" s="36"/>
      <c r="AH101" s="36"/>
      <c r="AI101" s="36"/>
      <c r="AJ101" s="36"/>
      <c r="AK101" s="36"/>
      <c r="AL101" s="36"/>
    </row>
    <row r="102" spans="1:38" x14ac:dyDescent="0.2">
      <c r="A102" s="17"/>
      <c r="B102" s="16"/>
      <c r="C102" s="16"/>
      <c r="D102" s="40"/>
      <c r="E102" s="16"/>
      <c r="F102" s="16"/>
      <c r="G102" s="2"/>
      <c r="AD102" s="36"/>
      <c r="AE102" s="36"/>
      <c r="AF102" s="36"/>
      <c r="AG102" s="36"/>
      <c r="AH102" s="36"/>
      <c r="AI102" s="36"/>
      <c r="AJ102" s="36"/>
      <c r="AK102" s="36"/>
      <c r="AL102" s="36"/>
    </row>
    <row r="103" spans="1:38" x14ac:dyDescent="0.2">
      <c r="A103" s="17"/>
      <c r="B103" s="16"/>
      <c r="C103" s="16"/>
      <c r="D103" s="40"/>
      <c r="E103" s="16"/>
      <c r="F103" s="16"/>
      <c r="G103" s="2"/>
      <c r="AD103" s="36"/>
      <c r="AE103" s="36"/>
      <c r="AF103" s="36"/>
      <c r="AG103" s="36"/>
      <c r="AH103" s="36"/>
      <c r="AI103" s="36"/>
      <c r="AJ103" s="36"/>
      <c r="AK103" s="36"/>
      <c r="AL103" s="36"/>
    </row>
    <row r="104" spans="1:38" x14ac:dyDescent="0.2">
      <c r="A104" s="17"/>
      <c r="B104" s="16"/>
      <c r="C104" s="16"/>
      <c r="D104" s="40"/>
      <c r="E104" s="16"/>
      <c r="F104" s="16"/>
      <c r="G104" s="2"/>
      <c r="AD104" s="36"/>
      <c r="AE104" s="36"/>
      <c r="AF104" s="36"/>
      <c r="AG104" s="36"/>
      <c r="AH104" s="36"/>
      <c r="AI104" s="36"/>
      <c r="AJ104" s="36"/>
      <c r="AK104" s="36"/>
      <c r="AL104" s="36"/>
    </row>
    <row r="105" spans="1:38" x14ac:dyDescent="0.2">
      <c r="A105" s="17"/>
      <c r="B105" s="16"/>
      <c r="C105" s="16"/>
      <c r="D105" s="40"/>
      <c r="E105" s="16"/>
      <c r="F105" s="16"/>
      <c r="G105" s="2"/>
      <c r="AD105" s="36"/>
      <c r="AE105" s="36"/>
      <c r="AF105" s="36"/>
      <c r="AG105" s="36"/>
      <c r="AH105" s="36"/>
      <c r="AI105" s="36"/>
      <c r="AJ105" s="36"/>
      <c r="AK105" s="36"/>
      <c r="AL105" s="36"/>
    </row>
    <row r="106" spans="1:38" x14ac:dyDescent="0.2">
      <c r="A106" s="17"/>
      <c r="B106" s="16"/>
      <c r="C106" s="16"/>
      <c r="D106" s="40"/>
      <c r="E106" s="16"/>
      <c r="F106" s="16"/>
      <c r="G106" s="2"/>
      <c r="AD106" s="36"/>
      <c r="AE106" s="36"/>
      <c r="AF106" s="36"/>
      <c r="AG106" s="36"/>
      <c r="AH106" s="36"/>
      <c r="AI106" s="36"/>
      <c r="AJ106" s="36"/>
      <c r="AK106" s="36"/>
      <c r="AL106" s="36"/>
    </row>
    <row r="107" spans="1:38" x14ac:dyDescent="0.2">
      <c r="A107" s="17"/>
      <c r="B107" s="16"/>
      <c r="C107" s="16"/>
      <c r="D107" s="40"/>
      <c r="E107" s="16"/>
      <c r="F107" s="16"/>
      <c r="G107" s="2"/>
      <c r="AD107" s="36"/>
      <c r="AE107" s="36"/>
      <c r="AF107" s="36"/>
      <c r="AG107" s="36"/>
      <c r="AH107" s="36"/>
      <c r="AI107" s="36"/>
      <c r="AJ107" s="36"/>
      <c r="AK107" s="36"/>
      <c r="AL107" s="36"/>
    </row>
    <row r="108" spans="1:38" x14ac:dyDescent="0.2">
      <c r="A108" s="17"/>
      <c r="B108" s="16"/>
      <c r="C108" s="16"/>
      <c r="D108" s="40"/>
      <c r="E108" s="16"/>
      <c r="F108" s="16"/>
      <c r="G108" s="2"/>
      <c r="AD108" s="36"/>
      <c r="AE108" s="36"/>
      <c r="AF108" s="36"/>
      <c r="AG108" s="36"/>
      <c r="AH108" s="36"/>
      <c r="AI108" s="36"/>
      <c r="AJ108" s="36"/>
      <c r="AK108" s="36"/>
      <c r="AL108" s="36"/>
    </row>
    <row r="109" spans="1:38" x14ac:dyDescent="0.2">
      <c r="A109" s="17"/>
      <c r="B109" s="16"/>
      <c r="C109" s="16"/>
      <c r="D109" s="40"/>
      <c r="E109" s="16"/>
      <c r="F109" s="16"/>
      <c r="G109" s="2"/>
      <c r="AD109" s="36"/>
      <c r="AE109" s="36"/>
      <c r="AF109" s="36"/>
      <c r="AG109" s="36"/>
      <c r="AH109" s="36"/>
      <c r="AI109" s="36"/>
      <c r="AJ109" s="36"/>
      <c r="AK109" s="36"/>
      <c r="AL109" s="36"/>
    </row>
    <row r="110" spans="1:38" x14ac:dyDescent="0.2">
      <c r="A110" s="17"/>
      <c r="B110" s="16"/>
      <c r="C110" s="16"/>
      <c r="D110" s="40"/>
      <c r="E110" s="16"/>
      <c r="F110" s="16"/>
      <c r="G110" s="2"/>
      <c r="AD110" s="36"/>
      <c r="AE110" s="36"/>
      <c r="AF110" s="36"/>
      <c r="AG110" s="36"/>
      <c r="AH110" s="36"/>
      <c r="AI110" s="36"/>
      <c r="AJ110" s="36"/>
      <c r="AK110" s="36"/>
      <c r="AL110" s="36"/>
    </row>
    <row r="111" spans="1:38" x14ac:dyDescent="0.2">
      <c r="A111" s="17"/>
      <c r="B111" s="16"/>
      <c r="C111" s="16"/>
      <c r="D111" s="40"/>
      <c r="E111" s="16"/>
      <c r="F111" s="16"/>
      <c r="G111" s="2"/>
      <c r="AD111" s="36"/>
      <c r="AE111" s="36"/>
      <c r="AF111" s="36"/>
      <c r="AG111" s="36"/>
      <c r="AH111" s="36"/>
      <c r="AI111" s="36"/>
      <c r="AJ111" s="36"/>
      <c r="AK111" s="36"/>
      <c r="AL111" s="36"/>
    </row>
    <row r="112" spans="1:38" x14ac:dyDescent="0.2">
      <c r="A112" s="17"/>
      <c r="B112" s="16"/>
      <c r="C112" s="16"/>
      <c r="D112" s="40"/>
      <c r="E112" s="16"/>
      <c r="F112" s="16"/>
      <c r="G112" s="2"/>
      <c r="AD112" s="36"/>
      <c r="AE112" s="36"/>
      <c r="AF112" s="36"/>
      <c r="AG112" s="36"/>
      <c r="AH112" s="36"/>
      <c r="AI112" s="36"/>
      <c r="AJ112" s="36"/>
      <c r="AK112" s="36"/>
      <c r="AL112" s="36"/>
    </row>
    <row r="113" spans="1:38" x14ac:dyDescent="0.2">
      <c r="A113" s="17"/>
      <c r="B113" s="16"/>
      <c r="C113" s="16"/>
      <c r="D113" s="40"/>
      <c r="E113" s="16"/>
      <c r="F113" s="41"/>
      <c r="G113" s="2"/>
      <c r="AD113" s="36"/>
      <c r="AE113" s="36"/>
      <c r="AF113" s="36"/>
      <c r="AG113" s="36"/>
      <c r="AH113" s="36"/>
      <c r="AI113" s="36"/>
      <c r="AJ113" s="36"/>
      <c r="AK113" s="36"/>
      <c r="AL113" s="36"/>
    </row>
    <row r="114" spans="1:38" hidden="1" x14ac:dyDescent="0.2">
      <c r="B114" s="16"/>
      <c r="C114" s="16"/>
      <c r="D114" s="40"/>
      <c r="E114" s="16"/>
      <c r="AD114" s="36"/>
      <c r="AE114" s="36"/>
      <c r="AF114" s="36"/>
      <c r="AG114" s="36"/>
      <c r="AH114" s="36"/>
      <c r="AI114" s="36"/>
      <c r="AJ114" s="36"/>
      <c r="AK114" s="36"/>
      <c r="AL114" s="36"/>
    </row>
    <row r="115" spans="1:38" hidden="1" x14ac:dyDescent="0.2">
      <c r="B115" s="16"/>
      <c r="C115" s="16"/>
      <c r="D115" s="40"/>
      <c r="E115" s="16"/>
      <c r="AD115" s="36"/>
      <c r="AE115" s="36"/>
      <c r="AF115" s="36"/>
      <c r="AG115" s="36"/>
      <c r="AH115" s="36"/>
      <c r="AI115" s="36"/>
      <c r="AJ115" s="36"/>
      <c r="AK115" s="36"/>
      <c r="AL115" s="36"/>
    </row>
    <row r="116" spans="1:38" hidden="1" x14ac:dyDescent="0.2">
      <c r="B116" s="16"/>
      <c r="C116" s="16"/>
      <c r="D116" s="16"/>
      <c r="E116" s="16"/>
      <c r="AD116" s="36"/>
      <c r="AE116" s="36"/>
      <c r="AF116" s="36"/>
      <c r="AG116" s="36"/>
      <c r="AH116" s="36"/>
      <c r="AI116" s="36"/>
      <c r="AJ116" s="36"/>
      <c r="AK116" s="36"/>
      <c r="AL116" s="36"/>
    </row>
    <row r="117" spans="1:38" hidden="1" x14ac:dyDescent="0.2">
      <c r="AD117" s="36"/>
      <c r="AE117" s="36"/>
      <c r="AF117" s="36"/>
      <c r="AG117" s="36"/>
      <c r="AH117" s="36"/>
      <c r="AI117" s="36"/>
      <c r="AJ117" s="36"/>
      <c r="AK117" s="36"/>
      <c r="AL117" s="36"/>
    </row>
    <row r="118" spans="1:38" hidden="1" x14ac:dyDescent="0.2">
      <c r="AD118" s="36"/>
      <c r="AE118" s="36"/>
      <c r="AF118" s="36"/>
      <c r="AG118" s="36"/>
      <c r="AH118" s="36"/>
      <c r="AI118" s="36"/>
      <c r="AJ118" s="36"/>
      <c r="AK118" s="36"/>
      <c r="AL118" s="36"/>
    </row>
    <row r="119" spans="1:38" hidden="1" x14ac:dyDescent="0.2">
      <c r="AD119" s="36"/>
      <c r="AE119" s="36"/>
      <c r="AF119" s="36"/>
      <c r="AG119" s="36"/>
      <c r="AH119" s="36"/>
      <c r="AI119" s="36"/>
      <c r="AJ119" s="36"/>
      <c r="AK119" s="36"/>
      <c r="AL119" s="36"/>
    </row>
    <row r="120" spans="1:38" hidden="1" x14ac:dyDescent="0.2">
      <c r="AD120" s="36"/>
      <c r="AE120" s="36"/>
      <c r="AF120" s="36"/>
      <c r="AG120" s="36"/>
      <c r="AH120" s="36"/>
      <c r="AI120" s="36"/>
      <c r="AJ120" s="36"/>
      <c r="AK120" s="36"/>
      <c r="AL120" s="36"/>
    </row>
    <row r="121" spans="1:38" hidden="1" x14ac:dyDescent="0.2">
      <c r="AD121" s="36"/>
      <c r="AE121" s="36"/>
      <c r="AF121" s="36"/>
      <c r="AG121" s="36"/>
      <c r="AH121" s="36"/>
      <c r="AI121" s="36"/>
      <c r="AJ121" s="36"/>
      <c r="AK121" s="36"/>
      <c r="AL121" s="36"/>
    </row>
    <row r="122" spans="1:38" hidden="1" x14ac:dyDescent="0.2">
      <c r="AD122" s="36"/>
      <c r="AE122" s="36"/>
      <c r="AF122" s="36"/>
      <c r="AG122" s="36"/>
      <c r="AH122" s="36"/>
      <c r="AI122" s="36"/>
      <c r="AJ122" s="36"/>
      <c r="AK122" s="36"/>
      <c r="AL122" s="36"/>
    </row>
    <row r="123" spans="1:38" hidden="1" x14ac:dyDescent="0.2">
      <c r="AD123" s="36"/>
      <c r="AE123" s="36"/>
      <c r="AF123" s="36"/>
      <c r="AG123" s="36"/>
      <c r="AH123" s="36"/>
      <c r="AI123" s="36"/>
      <c r="AJ123" s="36"/>
      <c r="AK123" s="36"/>
      <c r="AL123" s="36"/>
    </row>
    <row r="124" spans="1:38" hidden="1" x14ac:dyDescent="0.2">
      <c r="AD124" s="36"/>
      <c r="AE124" s="36"/>
      <c r="AF124" s="36"/>
      <c r="AG124" s="36"/>
      <c r="AH124" s="36"/>
      <c r="AI124" s="36"/>
      <c r="AJ124" s="36"/>
      <c r="AK124" s="36"/>
      <c r="AL124" s="36"/>
    </row>
    <row r="125" spans="1:38" hidden="1" x14ac:dyDescent="0.2">
      <c r="AD125" s="36"/>
      <c r="AE125" s="36"/>
      <c r="AF125" s="36"/>
      <c r="AG125" s="36"/>
      <c r="AH125" s="36"/>
      <c r="AI125" s="36"/>
      <c r="AJ125" s="36"/>
      <c r="AK125" s="36"/>
      <c r="AL125" s="36"/>
    </row>
    <row r="126" spans="1:38" hidden="1" x14ac:dyDescent="0.2">
      <c r="AD126" s="36"/>
      <c r="AE126" s="36"/>
      <c r="AF126" s="36"/>
      <c r="AG126" s="36"/>
      <c r="AH126" s="36"/>
      <c r="AI126" s="36"/>
      <c r="AJ126" s="36"/>
      <c r="AK126" s="36"/>
      <c r="AL126" s="36"/>
    </row>
    <row r="127" spans="1:38" hidden="1" x14ac:dyDescent="0.2">
      <c r="AD127" s="36"/>
      <c r="AE127" s="36"/>
      <c r="AF127" s="36"/>
      <c r="AG127" s="36"/>
      <c r="AH127" s="36"/>
      <c r="AI127" s="36"/>
      <c r="AJ127" s="36"/>
      <c r="AK127" s="36"/>
      <c r="AL127" s="36"/>
    </row>
    <row r="128" spans="1:38" hidden="1" x14ac:dyDescent="0.2">
      <c r="AD128" s="36"/>
      <c r="AE128" s="36"/>
      <c r="AF128" s="36"/>
      <c r="AG128" s="36"/>
      <c r="AH128" s="36"/>
      <c r="AI128" s="36"/>
      <c r="AJ128" s="36"/>
      <c r="AK128" s="36"/>
      <c r="AL128" s="36"/>
    </row>
    <row r="129" spans="30:38" hidden="1" x14ac:dyDescent="0.2">
      <c r="AD129" s="36"/>
      <c r="AE129" s="36"/>
      <c r="AF129" s="36"/>
      <c r="AG129" s="36"/>
      <c r="AH129" s="36"/>
      <c r="AI129" s="36"/>
      <c r="AJ129" s="36"/>
      <c r="AK129" s="36"/>
      <c r="AL129" s="36"/>
    </row>
    <row r="130" spans="30:38" hidden="1" x14ac:dyDescent="0.2">
      <c r="AD130" s="36"/>
      <c r="AE130" s="36"/>
      <c r="AF130" s="36"/>
      <c r="AG130" s="36"/>
      <c r="AH130" s="36"/>
      <c r="AI130" s="36"/>
      <c r="AJ130" s="36"/>
      <c r="AK130" s="36"/>
      <c r="AL130" s="36"/>
    </row>
    <row r="131" spans="30:38" hidden="1" x14ac:dyDescent="0.2">
      <c r="AD131" s="36"/>
      <c r="AE131" s="36"/>
      <c r="AF131" s="36"/>
      <c r="AG131" s="36"/>
      <c r="AH131" s="36"/>
      <c r="AI131" s="36"/>
      <c r="AJ131" s="36"/>
      <c r="AK131" s="36"/>
      <c r="AL131" s="36"/>
    </row>
    <row r="132" spans="30:38" hidden="1" x14ac:dyDescent="0.2">
      <c r="AD132" s="36"/>
      <c r="AE132" s="36"/>
      <c r="AF132" s="36"/>
      <c r="AG132" s="36"/>
      <c r="AH132" s="36"/>
      <c r="AI132" s="36"/>
      <c r="AJ132" s="36"/>
      <c r="AK132" s="36"/>
      <c r="AL132" s="36"/>
    </row>
    <row r="133" spans="30:38" hidden="1" x14ac:dyDescent="0.2">
      <c r="AD133" s="36"/>
      <c r="AE133" s="36"/>
      <c r="AF133" s="36"/>
      <c r="AG133" s="36"/>
      <c r="AH133" s="36"/>
      <c r="AI133" s="36"/>
      <c r="AJ133" s="36"/>
      <c r="AK133" s="36"/>
      <c r="AL133" s="36"/>
    </row>
    <row r="134" spans="30:38" hidden="1" x14ac:dyDescent="0.2">
      <c r="AD134" s="36"/>
      <c r="AE134" s="36"/>
      <c r="AF134" s="36"/>
      <c r="AG134" s="36"/>
      <c r="AH134" s="36"/>
      <c r="AI134" s="36"/>
      <c r="AJ134" s="36"/>
      <c r="AK134" s="36"/>
      <c r="AL134" s="36"/>
    </row>
    <row r="135" spans="30:38" hidden="1" x14ac:dyDescent="0.2">
      <c r="AD135" s="36"/>
      <c r="AE135" s="36"/>
      <c r="AF135" s="36"/>
      <c r="AG135" s="36"/>
      <c r="AH135" s="36"/>
      <c r="AI135" s="36"/>
      <c r="AJ135" s="36"/>
      <c r="AK135" s="36"/>
      <c r="AL135" s="36"/>
    </row>
    <row r="136" spans="30:38" hidden="1" x14ac:dyDescent="0.2">
      <c r="AD136" s="36"/>
      <c r="AE136" s="36"/>
      <c r="AF136" s="36"/>
      <c r="AG136" s="36"/>
      <c r="AH136" s="36"/>
      <c r="AI136" s="36"/>
      <c r="AJ136" s="36"/>
      <c r="AK136" s="36"/>
      <c r="AL136" s="36"/>
    </row>
    <row r="137" spans="30:38" hidden="1" x14ac:dyDescent="0.2">
      <c r="AD137" s="36"/>
      <c r="AE137" s="36"/>
      <c r="AF137" s="36"/>
      <c r="AG137" s="36"/>
      <c r="AH137" s="36"/>
      <c r="AI137" s="36"/>
      <c r="AJ137" s="36"/>
      <c r="AK137" s="36"/>
      <c r="AL137" s="36"/>
    </row>
    <row r="138" spans="30:38" hidden="1" x14ac:dyDescent="0.2">
      <c r="AD138" s="36"/>
      <c r="AE138" s="36"/>
      <c r="AF138" s="36"/>
      <c r="AG138" s="36"/>
      <c r="AH138" s="36"/>
      <c r="AI138" s="36"/>
      <c r="AJ138" s="36"/>
      <c r="AK138" s="36"/>
      <c r="AL138" s="36"/>
    </row>
    <row r="139" spans="30:38" hidden="1" x14ac:dyDescent="0.2">
      <c r="AD139" s="36"/>
      <c r="AE139" s="36"/>
      <c r="AF139" s="36"/>
      <c r="AG139" s="36"/>
      <c r="AH139" s="36"/>
      <c r="AI139" s="36"/>
      <c r="AJ139" s="36"/>
      <c r="AK139" s="36"/>
      <c r="AL139" s="36"/>
    </row>
    <row r="140" spans="30:38" hidden="1" x14ac:dyDescent="0.2">
      <c r="AD140" s="36"/>
      <c r="AE140" s="36"/>
      <c r="AF140" s="36"/>
      <c r="AG140" s="36"/>
      <c r="AH140" s="36"/>
      <c r="AI140" s="36"/>
      <c r="AJ140" s="36"/>
      <c r="AK140" s="36"/>
      <c r="AL140" s="36"/>
    </row>
    <row r="141" spans="30:38" hidden="1" x14ac:dyDescent="0.2">
      <c r="AD141" s="36"/>
      <c r="AE141" s="36"/>
      <c r="AF141" s="36"/>
      <c r="AG141" s="36"/>
      <c r="AH141" s="36"/>
      <c r="AI141" s="36"/>
      <c r="AJ141" s="36"/>
      <c r="AK141" s="36"/>
      <c r="AL141" s="36"/>
    </row>
    <row r="142" spans="30:38" hidden="1" x14ac:dyDescent="0.2">
      <c r="AD142" s="36"/>
      <c r="AE142" s="36"/>
      <c r="AF142" s="36"/>
      <c r="AG142" s="36"/>
      <c r="AH142" s="36"/>
      <c r="AI142" s="36"/>
      <c r="AJ142" s="36"/>
      <c r="AK142" s="36"/>
      <c r="AL142" s="36"/>
    </row>
    <row r="143" spans="30:38" hidden="1" x14ac:dyDescent="0.2">
      <c r="AD143" s="36"/>
      <c r="AE143" s="36"/>
      <c r="AF143" s="36"/>
      <c r="AG143" s="36"/>
      <c r="AH143" s="36"/>
      <c r="AI143" s="36"/>
      <c r="AJ143" s="36"/>
      <c r="AK143" s="36"/>
      <c r="AL143" s="36"/>
    </row>
    <row r="144" spans="30:38" hidden="1" x14ac:dyDescent="0.2">
      <c r="AD144" s="36"/>
      <c r="AE144" s="36"/>
      <c r="AF144" s="36"/>
      <c r="AG144" s="36"/>
      <c r="AH144" s="36"/>
      <c r="AI144" s="36"/>
      <c r="AJ144" s="36"/>
      <c r="AK144" s="36"/>
      <c r="AL144" s="36"/>
    </row>
    <row r="145" spans="30:38" hidden="1" x14ac:dyDescent="0.2">
      <c r="AD145" s="36"/>
      <c r="AE145" s="36"/>
      <c r="AF145" s="36"/>
      <c r="AG145" s="36"/>
      <c r="AH145" s="36"/>
      <c r="AI145" s="36"/>
      <c r="AJ145" s="36"/>
      <c r="AK145" s="36"/>
      <c r="AL145" s="36"/>
    </row>
    <row r="146" spans="30:38" hidden="1" x14ac:dyDescent="0.2">
      <c r="AD146" s="36"/>
      <c r="AE146" s="36"/>
      <c r="AF146" s="36"/>
      <c r="AG146" s="36"/>
      <c r="AH146" s="36"/>
      <c r="AI146" s="36"/>
      <c r="AJ146" s="36"/>
      <c r="AK146" s="36"/>
      <c r="AL146" s="36"/>
    </row>
    <row r="147" spans="30:38" hidden="1" x14ac:dyDescent="0.2">
      <c r="AD147" s="36"/>
      <c r="AE147" s="36"/>
      <c r="AF147" s="36"/>
      <c r="AG147" s="36"/>
      <c r="AH147" s="36"/>
      <c r="AI147" s="36"/>
      <c r="AJ147" s="36"/>
      <c r="AK147" s="36"/>
      <c r="AL147" s="36"/>
    </row>
    <row r="148" spans="30:38" hidden="1" x14ac:dyDescent="0.2">
      <c r="AD148" s="36"/>
      <c r="AE148" s="36"/>
      <c r="AF148" s="36"/>
      <c r="AG148" s="36"/>
      <c r="AH148" s="36"/>
      <c r="AI148" s="36"/>
      <c r="AJ148" s="36"/>
      <c r="AK148" s="36"/>
      <c r="AL148" s="36"/>
    </row>
    <row r="149" spans="30:38" hidden="1" x14ac:dyDescent="0.2">
      <c r="AD149" s="36"/>
      <c r="AE149" s="36"/>
      <c r="AF149" s="36"/>
      <c r="AG149" s="36"/>
      <c r="AH149" s="36"/>
      <c r="AI149" s="36"/>
      <c r="AJ149" s="36"/>
      <c r="AK149" s="36"/>
      <c r="AL149" s="36"/>
    </row>
    <row r="150" spans="30:38" hidden="1" x14ac:dyDescent="0.2">
      <c r="AD150" s="36"/>
      <c r="AE150" s="36"/>
      <c r="AF150" s="36"/>
      <c r="AG150" s="36"/>
      <c r="AH150" s="36"/>
      <c r="AI150" s="36"/>
      <c r="AJ150" s="36"/>
      <c r="AK150" s="36"/>
      <c r="AL150" s="36"/>
    </row>
    <row r="151" spans="30:38" hidden="1" x14ac:dyDescent="0.2">
      <c r="AD151" s="36"/>
      <c r="AE151" s="36"/>
      <c r="AF151" s="36"/>
      <c r="AG151" s="36"/>
      <c r="AH151" s="36"/>
      <c r="AI151" s="36"/>
      <c r="AJ151" s="36"/>
      <c r="AK151" s="36"/>
      <c r="AL151" s="36"/>
    </row>
    <row r="152" spans="30:38" hidden="1" x14ac:dyDescent="0.2">
      <c r="AD152" s="36"/>
      <c r="AE152" s="36"/>
      <c r="AF152" s="36"/>
      <c r="AG152" s="36"/>
      <c r="AH152" s="36"/>
      <c r="AI152" s="36"/>
      <c r="AJ152" s="36"/>
      <c r="AK152" s="36"/>
      <c r="AL152" s="36"/>
    </row>
    <row r="153" spans="30:38" hidden="1" x14ac:dyDescent="0.2">
      <c r="AD153" s="36"/>
      <c r="AE153" s="36"/>
      <c r="AF153" s="36"/>
      <c r="AG153" s="36"/>
      <c r="AH153" s="36"/>
      <c r="AI153" s="36"/>
      <c r="AJ153" s="36"/>
      <c r="AK153" s="36"/>
      <c r="AL153" s="36"/>
    </row>
    <row r="154" spans="30:38" hidden="1" x14ac:dyDescent="0.2">
      <c r="AD154" s="36"/>
      <c r="AE154" s="36"/>
      <c r="AF154" s="36"/>
      <c r="AG154" s="36"/>
      <c r="AH154" s="36"/>
      <c r="AI154" s="36"/>
      <c r="AJ154" s="36"/>
      <c r="AK154" s="36"/>
      <c r="AL154" s="36"/>
    </row>
    <row r="155" spans="30:38" hidden="1" x14ac:dyDescent="0.2">
      <c r="AD155" s="36"/>
      <c r="AE155" s="36"/>
      <c r="AF155" s="36"/>
      <c r="AG155" s="36"/>
      <c r="AH155" s="36"/>
      <c r="AI155" s="36"/>
      <c r="AJ155" s="36"/>
      <c r="AK155" s="36"/>
      <c r="AL155" s="36"/>
    </row>
    <row r="156" spans="30:38" hidden="1" x14ac:dyDescent="0.2">
      <c r="AD156" s="36"/>
      <c r="AE156" s="36"/>
      <c r="AF156" s="36"/>
      <c r="AG156" s="36"/>
      <c r="AH156" s="36"/>
      <c r="AI156" s="36"/>
      <c r="AJ156" s="36"/>
      <c r="AK156" s="36"/>
      <c r="AL156" s="36"/>
    </row>
    <row r="157" spans="30:38" hidden="1" x14ac:dyDescent="0.2">
      <c r="AD157" s="36"/>
      <c r="AE157" s="36"/>
      <c r="AF157" s="36"/>
      <c r="AG157" s="36"/>
      <c r="AH157" s="36"/>
      <c r="AI157" s="36"/>
      <c r="AJ157" s="36"/>
      <c r="AK157" s="36"/>
      <c r="AL157" s="36"/>
    </row>
    <row r="158" spans="30:38" hidden="1" x14ac:dyDescent="0.2">
      <c r="AD158" s="36"/>
      <c r="AE158" s="36"/>
      <c r="AF158" s="36"/>
      <c r="AG158" s="36"/>
      <c r="AH158" s="36"/>
      <c r="AI158" s="36"/>
      <c r="AJ158" s="36"/>
      <c r="AK158" s="36"/>
      <c r="AL158" s="36"/>
    </row>
    <row r="159" spans="30:38" hidden="1" x14ac:dyDescent="0.2">
      <c r="AD159" s="36"/>
      <c r="AE159" s="36"/>
      <c r="AF159" s="36"/>
      <c r="AG159" s="36"/>
      <c r="AH159" s="36"/>
      <c r="AI159" s="36"/>
      <c r="AJ159" s="36"/>
      <c r="AK159" s="36"/>
      <c r="AL159" s="36"/>
    </row>
    <row r="160" spans="30:38" hidden="1" x14ac:dyDescent="0.2">
      <c r="AD160" s="36"/>
      <c r="AE160" s="36"/>
      <c r="AF160" s="36"/>
      <c r="AG160" s="36"/>
      <c r="AH160" s="36"/>
      <c r="AI160" s="36"/>
      <c r="AJ160" s="36"/>
      <c r="AK160" s="36"/>
      <c r="AL160" s="36"/>
    </row>
    <row r="161" spans="30:38" hidden="1" x14ac:dyDescent="0.2">
      <c r="AD161" s="36"/>
      <c r="AE161" s="36"/>
      <c r="AF161" s="36"/>
      <c r="AG161" s="36"/>
      <c r="AH161" s="36"/>
      <c r="AI161" s="36"/>
      <c r="AJ161" s="36"/>
      <c r="AK161" s="36"/>
      <c r="AL161" s="36"/>
    </row>
    <row r="162" spans="30:38" hidden="1" x14ac:dyDescent="0.2">
      <c r="AD162" s="36"/>
      <c r="AE162" s="36"/>
      <c r="AF162" s="36"/>
      <c r="AG162" s="36"/>
      <c r="AH162" s="36"/>
      <c r="AI162" s="36"/>
      <c r="AJ162" s="36"/>
      <c r="AK162" s="36"/>
      <c r="AL162" s="36"/>
    </row>
    <row r="163" spans="30:38" hidden="1" x14ac:dyDescent="0.2">
      <c r="AD163" s="36"/>
      <c r="AE163" s="36"/>
      <c r="AF163" s="36"/>
      <c r="AG163" s="36"/>
      <c r="AH163" s="36"/>
      <c r="AI163" s="36"/>
      <c r="AJ163" s="36"/>
      <c r="AK163" s="36"/>
      <c r="AL163" s="36"/>
    </row>
    <row r="164" spans="30:38" hidden="1" x14ac:dyDescent="0.2">
      <c r="AD164" s="36"/>
      <c r="AE164" s="36"/>
      <c r="AF164" s="36"/>
      <c r="AG164" s="36"/>
      <c r="AH164" s="36"/>
      <c r="AI164" s="36"/>
      <c r="AJ164" s="36"/>
      <c r="AK164" s="36"/>
      <c r="AL164" s="36"/>
    </row>
    <row r="165" spans="30:38" hidden="1" x14ac:dyDescent="0.2">
      <c r="AD165" s="36"/>
      <c r="AE165" s="36"/>
      <c r="AF165" s="36"/>
      <c r="AG165" s="36"/>
      <c r="AH165" s="36"/>
      <c r="AI165" s="36"/>
      <c r="AJ165" s="36"/>
      <c r="AK165" s="36"/>
      <c r="AL165" s="36"/>
    </row>
    <row r="166" spans="30:38" hidden="1" x14ac:dyDescent="0.2">
      <c r="AD166" s="36"/>
      <c r="AE166" s="36"/>
      <c r="AF166" s="36"/>
      <c r="AG166" s="36"/>
      <c r="AH166" s="36"/>
      <c r="AI166" s="36"/>
      <c r="AJ166" s="36"/>
      <c r="AK166" s="36"/>
      <c r="AL166" s="36"/>
    </row>
    <row r="167" spans="30:38" hidden="1" x14ac:dyDescent="0.2">
      <c r="AD167" s="36"/>
      <c r="AE167" s="36"/>
      <c r="AF167" s="36"/>
      <c r="AG167" s="36"/>
      <c r="AH167" s="36"/>
      <c r="AI167" s="36"/>
      <c r="AJ167" s="36"/>
      <c r="AK167" s="36"/>
      <c r="AL167" s="36"/>
    </row>
    <row r="168" spans="30:38" hidden="1" x14ac:dyDescent="0.2">
      <c r="AD168" s="36"/>
      <c r="AE168" s="36"/>
      <c r="AF168" s="36"/>
      <c r="AG168" s="36"/>
      <c r="AH168" s="36"/>
      <c r="AI168" s="36"/>
      <c r="AJ168" s="36"/>
      <c r="AK168" s="36"/>
      <c r="AL168" s="36"/>
    </row>
    <row r="169" spans="30:38" hidden="1" x14ac:dyDescent="0.2">
      <c r="AD169" s="36"/>
      <c r="AE169" s="36"/>
      <c r="AF169" s="36"/>
      <c r="AG169" s="36"/>
      <c r="AH169" s="36"/>
      <c r="AI169" s="36"/>
      <c r="AJ169" s="36"/>
      <c r="AK169" s="36"/>
      <c r="AL169" s="36"/>
    </row>
    <row r="170" spans="30:38" hidden="1" x14ac:dyDescent="0.2">
      <c r="AD170" s="36"/>
      <c r="AE170" s="36"/>
      <c r="AF170" s="36"/>
      <c r="AG170" s="36"/>
      <c r="AH170" s="36"/>
      <c r="AI170" s="36"/>
      <c r="AJ170" s="36"/>
      <c r="AK170" s="36"/>
      <c r="AL170" s="36"/>
    </row>
    <row r="171" spans="30:38" hidden="1" x14ac:dyDescent="0.2">
      <c r="AD171" s="36"/>
      <c r="AE171" s="36"/>
      <c r="AF171" s="36"/>
      <c r="AG171" s="36"/>
      <c r="AH171" s="36"/>
      <c r="AI171" s="36"/>
      <c r="AJ171" s="36"/>
      <c r="AK171" s="36"/>
      <c r="AL171" s="36"/>
    </row>
    <row r="172" spans="30:38" hidden="1" x14ac:dyDescent="0.2">
      <c r="AD172" s="36"/>
      <c r="AE172" s="36"/>
      <c r="AF172" s="36"/>
      <c r="AG172" s="36"/>
      <c r="AH172" s="36"/>
      <c r="AI172" s="36"/>
      <c r="AJ172" s="36"/>
      <c r="AK172" s="36"/>
      <c r="AL172" s="36"/>
    </row>
    <row r="173" spans="30:38" hidden="1" x14ac:dyDescent="0.2">
      <c r="AD173" s="36"/>
      <c r="AE173" s="36"/>
      <c r="AF173" s="36"/>
      <c r="AG173" s="36"/>
      <c r="AH173" s="36"/>
      <c r="AI173" s="36"/>
      <c r="AJ173" s="36"/>
      <c r="AK173" s="36"/>
      <c r="AL173" s="36"/>
    </row>
    <row r="174" spans="30:38" hidden="1" x14ac:dyDescent="0.2">
      <c r="AD174" s="36"/>
      <c r="AE174" s="36"/>
      <c r="AF174" s="36"/>
      <c r="AG174" s="36"/>
      <c r="AH174" s="36"/>
      <c r="AI174" s="36"/>
      <c r="AJ174" s="36"/>
      <c r="AK174" s="36"/>
      <c r="AL174" s="36"/>
    </row>
    <row r="175" spans="30:38" hidden="1" x14ac:dyDescent="0.2">
      <c r="AD175" s="36"/>
      <c r="AE175" s="36"/>
      <c r="AF175" s="36"/>
      <c r="AG175" s="36"/>
      <c r="AH175" s="36"/>
      <c r="AI175" s="36"/>
      <c r="AJ175" s="36"/>
      <c r="AK175" s="36"/>
      <c r="AL175" s="36"/>
    </row>
    <row r="176" spans="30:38" hidden="1" x14ac:dyDescent="0.2">
      <c r="AD176" s="36"/>
      <c r="AE176" s="36"/>
      <c r="AF176" s="36"/>
      <c r="AG176" s="36"/>
      <c r="AH176" s="36"/>
      <c r="AI176" s="36"/>
      <c r="AJ176" s="36"/>
      <c r="AK176" s="36"/>
      <c r="AL176" s="36"/>
    </row>
    <row r="177" spans="30:38" hidden="1" x14ac:dyDescent="0.2">
      <c r="AD177" s="36"/>
      <c r="AE177" s="36"/>
      <c r="AF177" s="36"/>
      <c r="AG177" s="36"/>
      <c r="AH177" s="36"/>
      <c r="AI177" s="36"/>
      <c r="AJ177" s="36"/>
      <c r="AK177" s="36"/>
      <c r="AL177" s="36"/>
    </row>
    <row r="178" spans="30:38" hidden="1" x14ac:dyDescent="0.2">
      <c r="AD178" s="36"/>
      <c r="AE178" s="36"/>
      <c r="AF178" s="36"/>
      <c r="AG178" s="36"/>
      <c r="AH178" s="36"/>
      <c r="AI178" s="36"/>
      <c r="AJ178" s="36"/>
      <c r="AK178" s="36"/>
      <c r="AL178" s="36"/>
    </row>
    <row r="179" spans="30:38" hidden="1" x14ac:dyDescent="0.2">
      <c r="AD179" s="36"/>
      <c r="AE179" s="36"/>
      <c r="AF179" s="36"/>
      <c r="AG179" s="36"/>
      <c r="AH179" s="36"/>
      <c r="AI179" s="36"/>
      <c r="AJ179" s="36"/>
      <c r="AK179" s="36"/>
      <c r="AL179" s="36"/>
    </row>
    <row r="180" spans="30:38" hidden="1" x14ac:dyDescent="0.2">
      <c r="AD180" s="36"/>
      <c r="AE180" s="36"/>
      <c r="AF180" s="36"/>
      <c r="AG180" s="36"/>
      <c r="AH180" s="36"/>
      <c r="AI180" s="36"/>
      <c r="AJ180" s="36"/>
      <c r="AK180" s="36"/>
      <c r="AL180" s="36"/>
    </row>
    <row r="181" spans="30:38" hidden="1" x14ac:dyDescent="0.2">
      <c r="AD181" s="36"/>
      <c r="AE181" s="36"/>
      <c r="AF181" s="36"/>
      <c r="AG181" s="36"/>
      <c r="AH181" s="36"/>
      <c r="AI181" s="36"/>
      <c r="AJ181" s="36"/>
      <c r="AK181" s="36"/>
      <c r="AL181" s="36"/>
    </row>
    <row r="182" spans="30:38" hidden="1" x14ac:dyDescent="0.2">
      <c r="AD182" s="36"/>
      <c r="AE182" s="36"/>
      <c r="AF182" s="36"/>
      <c r="AG182" s="36"/>
      <c r="AH182" s="36"/>
      <c r="AI182" s="36"/>
      <c r="AJ182" s="36"/>
      <c r="AK182" s="36"/>
      <c r="AL182" s="36"/>
    </row>
    <row r="183" spans="30:38" hidden="1" x14ac:dyDescent="0.2">
      <c r="AD183" s="36"/>
      <c r="AE183" s="36"/>
      <c r="AF183" s="36"/>
      <c r="AG183" s="36"/>
      <c r="AH183" s="36"/>
      <c r="AI183" s="36"/>
      <c r="AJ183" s="36"/>
      <c r="AK183" s="36"/>
      <c r="AL183" s="36"/>
    </row>
    <row r="184" spans="30:38" hidden="1" x14ac:dyDescent="0.2">
      <c r="AD184" s="36"/>
      <c r="AE184" s="36"/>
      <c r="AF184" s="36"/>
      <c r="AG184" s="36"/>
      <c r="AH184" s="36"/>
      <c r="AI184" s="36"/>
      <c r="AJ184" s="36"/>
      <c r="AK184" s="36"/>
      <c r="AL184" s="36"/>
    </row>
    <row r="185" spans="30:38" hidden="1" x14ac:dyDescent="0.2">
      <c r="AD185" s="36"/>
      <c r="AE185" s="36"/>
      <c r="AF185" s="36"/>
      <c r="AG185" s="36"/>
      <c r="AH185" s="36"/>
      <c r="AI185" s="36"/>
      <c r="AJ185" s="36"/>
      <c r="AK185" s="36"/>
      <c r="AL185" s="36"/>
    </row>
    <row r="186" spans="30:38" hidden="1" x14ac:dyDescent="0.2">
      <c r="AD186" s="36"/>
      <c r="AE186" s="36"/>
      <c r="AF186" s="36"/>
      <c r="AG186" s="36"/>
      <c r="AH186" s="36"/>
      <c r="AI186" s="36"/>
      <c r="AJ186" s="36"/>
      <c r="AK186" s="36"/>
      <c r="AL186" s="36"/>
    </row>
    <row r="187" spans="30:38" hidden="1" x14ac:dyDescent="0.2">
      <c r="AD187" s="36"/>
      <c r="AE187" s="36"/>
      <c r="AF187" s="36"/>
      <c r="AG187" s="36"/>
      <c r="AH187" s="36"/>
      <c r="AI187" s="36"/>
      <c r="AJ187" s="36"/>
      <c r="AK187" s="36"/>
      <c r="AL187" s="36"/>
    </row>
    <row r="188" spans="30:38" hidden="1" x14ac:dyDescent="0.2">
      <c r="AD188" s="36"/>
      <c r="AE188" s="36"/>
      <c r="AF188" s="36"/>
      <c r="AG188" s="36"/>
      <c r="AH188" s="36"/>
      <c r="AI188" s="36"/>
      <c r="AJ188" s="36"/>
      <c r="AK188" s="36"/>
      <c r="AL188" s="36"/>
    </row>
    <row r="189" spans="30:38" hidden="1" x14ac:dyDescent="0.2">
      <c r="AD189" s="36"/>
      <c r="AE189" s="36"/>
      <c r="AF189" s="36"/>
      <c r="AG189" s="36"/>
      <c r="AH189" s="36"/>
      <c r="AI189" s="36"/>
      <c r="AJ189" s="36"/>
      <c r="AK189" s="36"/>
      <c r="AL189" s="36"/>
    </row>
    <row r="190" spans="30:38" hidden="1" x14ac:dyDescent="0.2">
      <c r="AD190" s="36"/>
      <c r="AE190" s="36"/>
      <c r="AF190" s="36"/>
      <c r="AG190" s="36"/>
      <c r="AH190" s="36"/>
      <c r="AI190" s="36"/>
      <c r="AJ190" s="36"/>
      <c r="AK190" s="36"/>
      <c r="AL190" s="36"/>
    </row>
    <row r="191" spans="30:38" hidden="1" x14ac:dyDescent="0.2">
      <c r="AD191" s="36"/>
      <c r="AE191" s="36"/>
      <c r="AF191" s="36"/>
      <c r="AG191" s="36"/>
      <c r="AH191" s="36"/>
      <c r="AI191" s="36"/>
      <c r="AJ191" s="36"/>
      <c r="AK191" s="36"/>
      <c r="AL191" s="36"/>
    </row>
    <row r="192" spans="30:38" hidden="1" x14ac:dyDescent="0.2">
      <c r="AD192" s="36"/>
      <c r="AE192" s="36"/>
      <c r="AF192" s="36"/>
      <c r="AG192" s="36"/>
      <c r="AH192" s="36"/>
      <c r="AI192" s="36"/>
      <c r="AJ192" s="36"/>
      <c r="AK192" s="36"/>
      <c r="AL192" s="36"/>
    </row>
    <row r="193" spans="30:38" hidden="1" x14ac:dyDescent="0.2">
      <c r="AD193" s="36"/>
      <c r="AE193" s="36"/>
      <c r="AF193" s="36"/>
      <c r="AG193" s="36"/>
      <c r="AH193" s="36"/>
      <c r="AI193" s="36"/>
      <c r="AJ193" s="36"/>
      <c r="AK193" s="36"/>
      <c r="AL193" s="36"/>
    </row>
    <row r="194" spans="30:38" hidden="1" x14ac:dyDescent="0.2">
      <c r="AD194" s="36"/>
      <c r="AE194" s="36"/>
      <c r="AF194" s="36"/>
      <c r="AG194" s="36"/>
      <c r="AH194" s="36"/>
      <c r="AI194" s="36"/>
      <c r="AJ194" s="36"/>
      <c r="AK194" s="36"/>
      <c r="AL194" s="36"/>
    </row>
    <row r="195" spans="30:38" hidden="1" x14ac:dyDescent="0.2">
      <c r="AD195" s="36"/>
      <c r="AE195" s="36"/>
      <c r="AF195" s="36"/>
      <c r="AG195" s="36"/>
      <c r="AH195" s="36"/>
      <c r="AI195" s="36"/>
      <c r="AJ195" s="36"/>
      <c r="AK195" s="36"/>
      <c r="AL195" s="36"/>
    </row>
    <row r="196" spans="30:38" hidden="1" x14ac:dyDescent="0.2">
      <c r="AD196" s="36"/>
      <c r="AE196" s="36"/>
      <c r="AF196" s="36"/>
      <c r="AG196" s="36"/>
      <c r="AH196" s="36"/>
      <c r="AI196" s="36"/>
      <c r="AJ196" s="36"/>
      <c r="AK196" s="36"/>
      <c r="AL196" s="36"/>
    </row>
    <row r="197" spans="30:38" hidden="1" x14ac:dyDescent="0.2">
      <c r="AD197" s="36"/>
      <c r="AE197" s="36"/>
      <c r="AF197" s="36"/>
      <c r="AG197" s="36"/>
      <c r="AH197" s="36"/>
      <c r="AI197" s="36"/>
      <c r="AJ197" s="36"/>
      <c r="AK197" s="36"/>
      <c r="AL197" s="36"/>
    </row>
    <row r="198" spans="30:38" hidden="1" x14ac:dyDescent="0.2">
      <c r="AD198" s="36"/>
      <c r="AE198" s="36"/>
      <c r="AF198" s="36"/>
      <c r="AG198" s="36"/>
      <c r="AH198" s="36"/>
      <c r="AI198" s="36"/>
      <c r="AJ198" s="36"/>
      <c r="AK198" s="36"/>
      <c r="AL198" s="36"/>
    </row>
    <row r="199" spans="30:38" hidden="1" x14ac:dyDescent="0.2">
      <c r="AD199" s="36"/>
      <c r="AE199" s="36"/>
      <c r="AF199" s="36"/>
      <c r="AG199" s="36"/>
      <c r="AH199" s="36"/>
      <c r="AI199" s="36"/>
      <c r="AJ199" s="36"/>
      <c r="AK199" s="36"/>
      <c r="AL199" s="36"/>
    </row>
    <row r="200" spans="30:38" hidden="1" x14ac:dyDescent="0.2">
      <c r="AD200" s="36"/>
      <c r="AE200" s="36"/>
      <c r="AF200" s="36"/>
      <c r="AG200" s="36"/>
      <c r="AH200" s="36"/>
      <c r="AI200" s="36"/>
      <c r="AJ200" s="36"/>
      <c r="AK200" s="36"/>
      <c r="AL200" s="36"/>
    </row>
    <row r="201" spans="30:38" hidden="1" x14ac:dyDescent="0.2">
      <c r="AD201" s="36"/>
      <c r="AE201" s="36"/>
      <c r="AF201" s="36"/>
      <c r="AG201" s="36"/>
      <c r="AH201" s="36"/>
      <c r="AI201" s="36"/>
      <c r="AJ201" s="36"/>
      <c r="AK201" s="36"/>
      <c r="AL201" s="36"/>
    </row>
    <row r="202" spans="30:38" hidden="1" x14ac:dyDescent="0.2">
      <c r="AD202" s="36"/>
      <c r="AE202" s="36"/>
      <c r="AF202" s="36"/>
      <c r="AG202" s="36"/>
      <c r="AH202" s="36"/>
      <c r="AI202" s="36"/>
      <c r="AJ202" s="36"/>
      <c r="AK202" s="36"/>
      <c r="AL202" s="36"/>
    </row>
    <row r="203" spans="30:38" hidden="1" x14ac:dyDescent="0.2">
      <c r="AD203" s="36"/>
      <c r="AE203" s="36"/>
      <c r="AF203" s="36"/>
      <c r="AG203" s="36"/>
      <c r="AH203" s="36"/>
      <c r="AI203" s="36"/>
      <c r="AJ203" s="36"/>
      <c r="AK203" s="36"/>
      <c r="AL203" s="36"/>
    </row>
    <row r="204" spans="30:38" hidden="1" x14ac:dyDescent="0.2">
      <c r="AD204" s="36"/>
      <c r="AE204" s="36"/>
      <c r="AF204" s="36"/>
      <c r="AG204" s="36"/>
      <c r="AH204" s="36"/>
      <c r="AI204" s="36"/>
      <c r="AJ204" s="36"/>
      <c r="AK204" s="36"/>
      <c r="AL204" s="36"/>
    </row>
    <row r="205" spans="30:38" hidden="1" x14ac:dyDescent="0.2"/>
    <row r="206" spans="30:38" hidden="1" x14ac:dyDescent="0.2"/>
    <row r="207" spans="30:38" hidden="1" x14ac:dyDescent="0.2"/>
    <row r="208" spans="30:3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</sheetData>
  <mergeCells count="1">
    <mergeCell ref="D5:E5"/>
  </mergeCells>
  <phoneticPr fontId="22" type="noConversion"/>
  <hyperlinks>
    <hyperlink ref="B4" location="Indice!A1" display="&lt;&lt; VOLVER"/>
    <hyperlink ref="B92" location="Indice!A1" display="&lt;&lt; VOLVER"/>
  </hyperlinks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XFC258"/>
  <sheetViews>
    <sheetView showGridLines="0" tabSelected="1" topLeftCell="A88" zoomScaleNormal="100" zoomScaleSheetLayoutView="100" workbookViewId="0">
      <selection activeCell="D102" sqref="D102"/>
    </sheetView>
  </sheetViews>
  <sheetFormatPr baseColWidth="10" defaultColWidth="0" defaultRowHeight="12.75" zeroHeight="1" x14ac:dyDescent="0.2"/>
  <cols>
    <col min="1" max="1" width="18" style="13" customWidth="1"/>
    <col min="2" max="2" width="14.7109375" style="13" customWidth="1"/>
    <col min="3" max="3" width="9.140625" style="13" customWidth="1"/>
    <col min="4" max="4" width="15" style="13" bestFit="1" customWidth="1"/>
    <col min="5" max="5" width="17" style="13" bestFit="1" customWidth="1"/>
    <col min="6" max="6" width="13.28515625" style="13" customWidth="1"/>
    <col min="7" max="7" width="14.140625" style="13" customWidth="1"/>
    <col min="8" max="11" width="6.28515625" style="13" customWidth="1"/>
    <col min="12" max="17" width="11.42578125" style="13" customWidth="1"/>
    <col min="18" max="20" width="11.42578125" style="13" hidden="1"/>
    <col min="21" max="21" width="13.28515625" style="13" hidden="1"/>
    <col min="22" max="23" width="5.5703125" style="13" hidden="1"/>
    <col min="24" max="26" width="11.42578125" style="13" hidden="1"/>
    <col min="27" max="27" width="13.28515625" style="13" hidden="1"/>
    <col min="28" max="29" width="5.5703125" style="13" hidden="1"/>
    <col min="30" max="32" width="11.42578125" style="13" hidden="1"/>
    <col min="33" max="33" width="13.28515625" style="13" hidden="1"/>
    <col min="34" max="35" width="5.5703125" style="13" hidden="1"/>
    <col min="36" max="38" width="11.42578125" style="13" hidden="1"/>
    <col min="39" max="39" width="13.28515625" style="13" hidden="1"/>
    <col min="40" max="41" width="5.5703125" style="13" hidden="1"/>
    <col min="42" max="44" width="11.42578125" style="13" hidden="1"/>
    <col min="45" max="45" width="13.28515625" style="13" hidden="1"/>
    <col min="46" max="47" width="5.5703125" style="13" hidden="1"/>
    <col min="48" max="48" width="11.42578125" style="13" hidden="1"/>
    <col min="49" max="49" width="13.28515625" style="13" hidden="1"/>
    <col min="50" max="51" width="5.5703125" style="13" hidden="1"/>
    <col min="52" max="16383" width="11.42578125" style="13" hidden="1"/>
    <col min="16384" max="16384" width="5.7109375" style="13" hidden="1"/>
  </cols>
  <sheetData>
    <row r="1" spans="1:21" ht="33.75" customHeight="1" x14ac:dyDescent="0.2">
      <c r="A1" s="17"/>
      <c r="B1" s="17"/>
      <c r="C1" s="17"/>
      <c r="D1" s="17"/>
      <c r="E1" s="17"/>
      <c r="F1" s="17"/>
      <c r="G1" s="2"/>
    </row>
    <row r="2" spans="1:21" s="8" customFormat="1" ht="15" x14ac:dyDescent="0.25">
      <c r="A2" s="1"/>
      <c r="B2" s="84" t="s">
        <v>64</v>
      </c>
      <c r="C2" s="1"/>
      <c r="D2" s="38"/>
      <c r="E2" s="1"/>
      <c r="F2" s="1"/>
      <c r="G2" s="2"/>
    </row>
    <row r="3" spans="1:21" s="8" customFormat="1" ht="10.5" customHeight="1" x14ac:dyDescent="0.2">
      <c r="A3" s="1"/>
      <c r="B3" s="37"/>
      <c r="C3" s="1"/>
      <c r="D3" s="38"/>
      <c r="E3" s="1"/>
      <c r="F3" s="1"/>
      <c r="G3" s="2"/>
    </row>
    <row r="4" spans="1:21" ht="28.5" customHeight="1" thickBot="1" x14ac:dyDescent="0.25">
      <c r="A4" s="17"/>
      <c r="B4" s="45" t="s">
        <v>18</v>
      </c>
      <c r="C4" s="17"/>
      <c r="D4" s="17"/>
      <c r="E4" s="17"/>
      <c r="F4" s="17"/>
      <c r="G4" s="2"/>
      <c r="P4" s="9"/>
    </row>
    <row r="5" spans="1:21" ht="24.75" thickBot="1" x14ac:dyDescent="0.25">
      <c r="A5" s="17"/>
      <c r="B5" s="280" t="s">
        <v>14</v>
      </c>
      <c r="C5" s="281"/>
      <c r="D5" s="46" t="s">
        <v>24</v>
      </c>
      <c r="E5" s="47" t="s">
        <v>25</v>
      </c>
      <c r="F5" s="18"/>
      <c r="G5" s="2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x14ac:dyDescent="0.2">
      <c r="A6" s="17"/>
      <c r="B6" s="276">
        <v>2000</v>
      </c>
      <c r="C6" s="277"/>
      <c r="D6" s="74">
        <v>2471208.2157333335</v>
      </c>
      <c r="E6" s="69">
        <v>1658303.8959999999</v>
      </c>
      <c r="F6" s="2"/>
      <c r="G6" s="2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x14ac:dyDescent="0.2">
      <c r="A7" s="17"/>
      <c r="B7" s="276">
        <v>2001</v>
      </c>
      <c r="C7" s="277"/>
      <c r="D7" s="75">
        <v>3441736.1450000005</v>
      </c>
      <c r="E7" s="56">
        <v>2537740.3809999996</v>
      </c>
      <c r="F7" s="2"/>
      <c r="G7" s="2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x14ac:dyDescent="0.2">
      <c r="A8" s="17"/>
      <c r="B8" s="276">
        <v>2002</v>
      </c>
      <c r="C8" s="277"/>
      <c r="D8" s="75">
        <v>4464101.5583499996</v>
      </c>
      <c r="E8" s="56">
        <v>3522332.682</v>
      </c>
      <c r="F8" s="2"/>
      <c r="G8" s="2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x14ac:dyDescent="0.2">
      <c r="A9" s="17"/>
      <c r="B9" s="276">
        <v>2003</v>
      </c>
      <c r="C9" s="277"/>
      <c r="D9" s="75">
        <v>5237945.6878999993</v>
      </c>
      <c r="E9" s="56">
        <v>4189178.9250000003</v>
      </c>
      <c r="F9" s="2"/>
      <c r="G9" s="2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x14ac:dyDescent="0.2">
      <c r="A10" s="17"/>
      <c r="B10" s="276">
        <v>2004</v>
      </c>
      <c r="C10" s="277"/>
      <c r="D10" s="75">
        <v>6003889.135966667</v>
      </c>
      <c r="E10" s="56">
        <v>4892188.977</v>
      </c>
      <c r="F10" s="2"/>
      <c r="G10" s="2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x14ac:dyDescent="0.2">
      <c r="A11" s="17"/>
      <c r="B11" s="276">
        <v>2005</v>
      </c>
      <c r="C11" s="277"/>
      <c r="D11" s="75">
        <v>7089121.6707833325</v>
      </c>
      <c r="E11" s="56">
        <v>5701629.5039999997</v>
      </c>
      <c r="F11" s="2"/>
      <c r="G11" s="2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x14ac:dyDescent="0.2">
      <c r="A12" s="17"/>
      <c r="B12" s="276">
        <v>2006</v>
      </c>
      <c r="C12" s="277"/>
      <c r="D12" s="75">
        <v>7881070.4450728344</v>
      </c>
      <c r="E12" s="56">
        <v>6261977.6385399997</v>
      </c>
      <c r="F12" s="2"/>
      <c r="G12" s="2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x14ac:dyDescent="0.2">
      <c r="A13" s="17"/>
      <c r="B13" s="276">
        <v>2007</v>
      </c>
      <c r="C13" s="277"/>
      <c r="D13" s="75">
        <v>10857829.096883334</v>
      </c>
      <c r="E13" s="56">
        <v>8350539.5209999997</v>
      </c>
      <c r="F13" s="2"/>
      <c r="G13" s="2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x14ac:dyDescent="0.2">
      <c r="A14" s="17"/>
      <c r="B14" s="276">
        <v>2008</v>
      </c>
      <c r="C14" s="277"/>
      <c r="D14" s="75">
        <v>14842544.991500001</v>
      </c>
      <c r="E14" s="56">
        <v>10947742.161999999</v>
      </c>
      <c r="F14" s="2"/>
      <c r="G14" s="2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x14ac:dyDescent="0.2">
      <c r="A15" s="17"/>
      <c r="B15" s="276">
        <v>2009</v>
      </c>
      <c r="C15" s="277"/>
      <c r="D15" s="75">
        <v>17315937.369600002</v>
      </c>
      <c r="E15" s="56">
        <v>12680562.090000004</v>
      </c>
      <c r="F15" s="2"/>
      <c r="G15" s="2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x14ac:dyDescent="0.2">
      <c r="A16" s="17"/>
      <c r="B16" s="276">
        <v>2010</v>
      </c>
      <c r="C16" s="277"/>
      <c r="D16" s="75">
        <f>+D35</f>
        <v>21012307.587433331</v>
      </c>
      <c r="E16" s="56">
        <f>+E35</f>
        <v>15761104.670999998</v>
      </c>
      <c r="F16" s="2"/>
      <c r="G16" s="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x14ac:dyDescent="0.2">
      <c r="A17" s="17"/>
      <c r="B17" s="276">
        <v>2011</v>
      </c>
      <c r="C17" s="277"/>
      <c r="D17" s="75">
        <f>+D48</f>
        <v>24832335.383533336</v>
      </c>
      <c r="E17" s="56">
        <f>+E48</f>
        <v>18452642.537999999</v>
      </c>
      <c r="F17" s="2"/>
      <c r="G17" s="2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x14ac:dyDescent="0.2">
      <c r="A18" s="17"/>
      <c r="B18" s="276">
        <v>2012</v>
      </c>
      <c r="C18" s="277"/>
      <c r="D18" s="75">
        <f>+D61</f>
        <v>29284513.138616674</v>
      </c>
      <c r="E18" s="56">
        <f>+E61</f>
        <v>20016648.787999988</v>
      </c>
      <c r="F18" s="2"/>
      <c r="G18" s="2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x14ac:dyDescent="0.2">
      <c r="A19" s="17"/>
      <c r="B19" s="276">
        <v>2013</v>
      </c>
      <c r="C19" s="277"/>
      <c r="D19" s="75">
        <f>+D74</f>
        <v>29748487.794866681</v>
      </c>
      <c r="E19" s="56">
        <f>+E74</f>
        <v>21300258.687999994</v>
      </c>
      <c r="F19" s="2"/>
      <c r="G19" s="2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x14ac:dyDescent="0.2">
      <c r="A20" s="17"/>
      <c r="B20" s="276">
        <v>2014</v>
      </c>
      <c r="C20" s="277"/>
      <c r="D20" s="75">
        <f>+D87</f>
        <v>27120732.321416669</v>
      </c>
      <c r="E20" s="56">
        <f>+E87</f>
        <v>20167146.820999987</v>
      </c>
      <c r="F20" s="2"/>
      <c r="G20" s="2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ht="13.5" thickBot="1" x14ac:dyDescent="0.25">
      <c r="A21" s="17"/>
      <c r="B21" s="278">
        <v>2015</v>
      </c>
      <c r="C21" s="279"/>
      <c r="D21" s="88">
        <f>+D100</f>
        <v>26759882.275916658</v>
      </c>
      <c r="E21" s="89">
        <f>+E100</f>
        <v>17993609.008999988</v>
      </c>
      <c r="F21" s="2"/>
      <c r="G21" s="2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ht="24.75" thickBot="1" x14ac:dyDescent="0.25">
      <c r="A22" s="17"/>
      <c r="B22" s="50" t="s">
        <v>0</v>
      </c>
      <c r="C22" s="50" t="s">
        <v>1</v>
      </c>
      <c r="D22" s="46" t="s">
        <v>24</v>
      </c>
      <c r="E22" s="47" t="s">
        <v>25</v>
      </c>
      <c r="F22" s="18"/>
      <c r="G22" s="2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x14ac:dyDescent="0.2">
      <c r="A23" s="39"/>
      <c r="B23" s="60">
        <v>2010</v>
      </c>
      <c r="C23" s="154" t="s">
        <v>2</v>
      </c>
      <c r="D23" s="79">
        <f>+'4.4. M LDI'!E23+'4.5. M L'!E23+'4.6. M M'!E23</f>
        <v>1640277.1484333328</v>
      </c>
      <c r="E23" s="80">
        <f>+'4.4. M LDI'!G23+'4.5. M L'!G23+'4.6. M M'!F23</f>
        <v>1223639.9960000003</v>
      </c>
      <c r="F23" s="16"/>
      <c r="G23" s="2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x14ac:dyDescent="0.2">
      <c r="A24" s="39"/>
      <c r="B24" s="60"/>
      <c r="C24" s="154" t="s">
        <v>3</v>
      </c>
      <c r="D24" s="79">
        <f>+'4.4. M LDI'!E24+'4.5. M L'!E24+'4.6. M M'!E24</f>
        <v>1517215.5774499997</v>
      </c>
      <c r="E24" s="80">
        <f>+'4.4. M LDI'!G24+'4.5. M L'!G24+'4.6. M M'!F24</f>
        <v>1104088.5969999998</v>
      </c>
      <c r="F24" s="16"/>
      <c r="G24" s="2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2">
      <c r="A25" s="39"/>
      <c r="B25" s="60"/>
      <c r="C25" s="154" t="s">
        <v>4</v>
      </c>
      <c r="D25" s="79">
        <f>+'4.4. M LDI'!E25+'4.5. M L'!E25+'4.6. M M'!E25</f>
        <v>1805142.4928833325</v>
      </c>
      <c r="E25" s="80">
        <f>+'4.4. M LDI'!G25+'4.5. M L'!G25+'4.6. M M'!F25</f>
        <v>1310183.3700000003</v>
      </c>
      <c r="F25" s="16"/>
      <c r="G25" s="2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x14ac:dyDescent="0.2">
      <c r="A26" s="39"/>
      <c r="B26" s="60"/>
      <c r="C26" s="154" t="s">
        <v>5</v>
      </c>
      <c r="D26" s="79">
        <f>+'4.4. M LDI'!E26+'4.5. M L'!E26+'4.6. M M'!E26</f>
        <v>1680428.1516833326</v>
      </c>
      <c r="E26" s="80">
        <f>+'4.4. M LDI'!G26+'4.5. M L'!G26+'4.6. M M'!F26</f>
        <v>1270777.9569999999</v>
      </c>
      <c r="F26" s="16"/>
      <c r="G26" s="2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2">
      <c r="A27" s="39"/>
      <c r="B27" s="60"/>
      <c r="C27" s="154" t="s">
        <v>6</v>
      </c>
      <c r="D27" s="79">
        <f>+'4.4. M LDI'!E27+'4.5. M L'!E27+'4.6. M M'!E27</f>
        <v>1729591.7458333327</v>
      </c>
      <c r="E27" s="80">
        <f>+'4.4. M LDI'!G27+'4.5. M L'!G27+'4.6. M M'!F27</f>
        <v>1315776.7659999994</v>
      </c>
      <c r="F27" s="16"/>
      <c r="G27" s="2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2">
      <c r="A28" s="39"/>
      <c r="B28" s="60"/>
      <c r="C28" s="154" t="s">
        <v>7</v>
      </c>
      <c r="D28" s="79">
        <f>+'4.4. M LDI'!E28+'4.5. M L'!E28+'4.6. M M'!E28</f>
        <v>1660616.2577333329</v>
      </c>
      <c r="E28" s="80">
        <f>+'4.4. M LDI'!G28+'4.5. M L'!G28+'4.6. M M'!F28</f>
        <v>1265467.9569999997</v>
      </c>
      <c r="F28" s="16"/>
      <c r="G28" s="2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2">
      <c r="A29" s="39"/>
      <c r="B29" s="60"/>
      <c r="C29" s="154" t="s">
        <v>8</v>
      </c>
      <c r="D29" s="79">
        <f>+'4.4. M LDI'!E29+'4.5. M L'!E29+'4.6. M M'!E29</f>
        <v>1736116.1218000001</v>
      </c>
      <c r="E29" s="80">
        <f>+'4.4. M LDI'!G29+'4.5. M L'!G29+'4.6. M M'!F29</f>
        <v>1311130.5520000013</v>
      </c>
      <c r="F29" s="16"/>
      <c r="G29" s="2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x14ac:dyDescent="0.2">
      <c r="A30" s="39"/>
      <c r="B30" s="60"/>
      <c r="C30" s="154" t="s">
        <v>9</v>
      </c>
      <c r="D30" s="79">
        <f>+'4.4. M LDI'!E30+'4.5. M L'!E30+'4.6. M M'!E30</f>
        <v>1766858.7684666663</v>
      </c>
      <c r="E30" s="80">
        <f>+'4.4. M LDI'!G30+'4.5. M L'!G30+'4.6. M M'!F30</f>
        <v>1323183.2389999996</v>
      </c>
      <c r="F30" s="16"/>
      <c r="G30" s="2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2">
      <c r="A31" s="39"/>
      <c r="B31" s="60"/>
      <c r="C31" s="154" t="s">
        <v>10</v>
      </c>
      <c r="D31" s="79">
        <f>+'4.4. M LDI'!E31+'4.5. M L'!E31+'4.6. M M'!E31</f>
        <v>1736993.6989833349</v>
      </c>
      <c r="E31" s="80">
        <f>+'4.4. M LDI'!G31+'4.5. M L'!G31+'4.6. M M'!F31</f>
        <v>1325559.1039999996</v>
      </c>
      <c r="F31" s="16"/>
      <c r="G31" s="2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2">
      <c r="A32" s="39"/>
      <c r="B32" s="60"/>
      <c r="C32" s="154" t="s">
        <v>11</v>
      </c>
      <c r="D32" s="79">
        <f>+'4.4. M LDI'!E32+'4.5. M L'!E32+'4.6. M M'!E32</f>
        <v>1894846.161283334</v>
      </c>
      <c r="E32" s="80">
        <f>+'4.4. M LDI'!G32+'4.5. M L'!G32+'4.6. M M'!F32</f>
        <v>1421932.736</v>
      </c>
      <c r="F32" s="16"/>
      <c r="G32" s="2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2">
      <c r="A33" s="39"/>
      <c r="B33" s="60"/>
      <c r="C33" s="154" t="s">
        <v>12</v>
      </c>
      <c r="D33" s="79">
        <f>+'4.4. M LDI'!E33+'4.5. M L'!E33+'4.6. M M'!E33</f>
        <v>1882702.188183333</v>
      </c>
      <c r="E33" s="80">
        <f>+'4.4. M LDI'!G33+'4.5. M L'!G33+'4.6. M M'!F33</f>
        <v>1404961.1639999989</v>
      </c>
      <c r="F33" s="16"/>
      <c r="G33" s="2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2">
      <c r="A34" s="39"/>
      <c r="B34" s="60"/>
      <c r="C34" s="154" t="s">
        <v>13</v>
      </c>
      <c r="D34" s="79">
        <f>+'4.4. M LDI'!E34+'4.5. M L'!E34+'4.6. M M'!E34</f>
        <v>1961519.2747000004</v>
      </c>
      <c r="E34" s="80">
        <f>+'4.4. M LDI'!G34+'4.5. M L'!G34+'4.6. M M'!F34</f>
        <v>1484403.2329999995</v>
      </c>
      <c r="F34" s="16"/>
      <c r="G34" s="2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ht="13.5" thickBot="1" x14ac:dyDescent="0.25">
      <c r="A35" s="39"/>
      <c r="B35" s="61" t="s">
        <v>56</v>
      </c>
      <c r="C35" s="155"/>
      <c r="D35" s="96">
        <f>SUM(D23:D34)</f>
        <v>21012307.587433331</v>
      </c>
      <c r="E35" s="66">
        <f>SUM(E23:E34)</f>
        <v>15761104.670999998</v>
      </c>
      <c r="F35" s="16"/>
      <c r="G35" s="2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2">
      <c r="A36" s="39"/>
      <c r="B36" s="60">
        <v>2011</v>
      </c>
      <c r="C36" s="154" t="s">
        <v>2</v>
      </c>
      <c r="D36" s="79">
        <f>+'4.4. M LDI'!E36+'4.5. M L'!E36+'4.6. M M'!E36</f>
        <v>1992134.6449166683</v>
      </c>
      <c r="E36" s="80">
        <f>+'4.4. M LDI'!G36+'4.5. M L'!G36+'4.6. M M'!F36</f>
        <v>1493647.2930000008</v>
      </c>
      <c r="F36" s="16"/>
      <c r="G36" s="2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x14ac:dyDescent="0.2">
      <c r="A37" s="39"/>
      <c r="B37" s="60"/>
      <c r="C37" s="154" t="s">
        <v>3</v>
      </c>
      <c r="D37" s="79">
        <f>+'4.4. M LDI'!E37+'4.5. M L'!E37+'4.6. M M'!E37</f>
        <v>1797889.5410333334</v>
      </c>
      <c r="E37" s="80">
        <f>+'4.4. M LDI'!G37+'4.5. M L'!G37+'4.6. M M'!F37</f>
        <v>1377049.6040000003</v>
      </c>
      <c r="F37" s="16"/>
      <c r="G37" s="2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2">
      <c r="A38" s="39"/>
      <c r="B38" s="60"/>
      <c r="C38" s="154" t="s">
        <v>4</v>
      </c>
      <c r="D38" s="79">
        <f>+'4.4. M LDI'!E38+'4.5. M L'!E38+'4.6. M M'!E38</f>
        <v>2030284.5518333325</v>
      </c>
      <c r="E38" s="80">
        <f>+'4.4. M LDI'!G38+'4.5. M L'!G38+'4.6. M M'!F38</f>
        <v>1511473.3139999998</v>
      </c>
      <c r="F38" s="16"/>
      <c r="G38" s="85"/>
      <c r="H38" s="86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x14ac:dyDescent="0.2">
      <c r="A39" s="39"/>
      <c r="B39" s="60"/>
      <c r="C39" s="154" t="s">
        <v>5</v>
      </c>
      <c r="D39" s="79">
        <f>+'4.4. M LDI'!E39+'4.5. M L'!E39+'4.6. M M'!E39</f>
        <v>1963572.8679833314</v>
      </c>
      <c r="E39" s="80">
        <f>+'4.4. M LDI'!G39+'4.5. M L'!G39+'4.6. M M'!F39</f>
        <v>1458175.7380000001</v>
      </c>
      <c r="F39" s="16"/>
      <c r="G39" s="85"/>
      <c r="H39" s="86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2">
      <c r="A40" s="39"/>
      <c r="B40" s="60"/>
      <c r="C40" s="154" t="s">
        <v>6</v>
      </c>
      <c r="D40" s="79">
        <f>+'4.4. M LDI'!E40+'4.5. M L'!E40+'4.6. M M'!E40</f>
        <v>2059076.1169166658</v>
      </c>
      <c r="E40" s="80">
        <f>+'4.4. M LDI'!G40+'4.5. M L'!G40+'4.6. M M'!F40</f>
        <v>1514512.3370000001</v>
      </c>
      <c r="F40" s="16"/>
      <c r="G40" s="85"/>
      <c r="H40" s="86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2">
      <c r="A41" s="39"/>
      <c r="B41" s="60"/>
      <c r="C41" s="154" t="s">
        <v>7</v>
      </c>
      <c r="D41" s="79">
        <f>+'4.4. M LDI'!E41+'4.5. M L'!E41+'4.6. M M'!E41</f>
        <v>2033585.2636000023</v>
      </c>
      <c r="E41" s="80">
        <f>+'4.4. M LDI'!G41+'4.5. M L'!G41+'4.6. M M'!F41</f>
        <v>1480548.5559999996</v>
      </c>
      <c r="F41" s="16"/>
      <c r="G41" s="85"/>
      <c r="H41" s="86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2">
      <c r="A42" s="39"/>
      <c r="B42" s="60"/>
      <c r="C42" s="154" t="s">
        <v>8</v>
      </c>
      <c r="D42" s="79">
        <f>+'4.4. M LDI'!E42+'4.5. M L'!E42+'4.6. M M'!E42</f>
        <v>2049261.0106000011</v>
      </c>
      <c r="E42" s="80">
        <f>+'4.4. M LDI'!G42+'4.5. M L'!G42+'4.6. M M'!F42</f>
        <v>1510590.8889999993</v>
      </c>
      <c r="F42" s="16"/>
      <c r="G42" s="85"/>
      <c r="H42" s="86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2">
      <c r="A43" s="39"/>
      <c r="B43" s="60"/>
      <c r="C43" s="154" t="s">
        <v>9</v>
      </c>
      <c r="D43" s="79">
        <f>+'4.4. M LDI'!E43+'4.5. M L'!E43+'4.6. M M'!E43</f>
        <v>2130201.0846333327</v>
      </c>
      <c r="E43" s="80">
        <f>+'4.4. M LDI'!G43+'4.5. M L'!G43+'4.6. M M'!F43</f>
        <v>1553894.3630000008</v>
      </c>
      <c r="F43" s="16"/>
      <c r="G43" s="85"/>
      <c r="H43" s="86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2">
      <c r="A44" s="39"/>
      <c r="B44" s="60"/>
      <c r="C44" s="154" t="s">
        <v>10</v>
      </c>
      <c r="D44" s="79">
        <f>+'4.4. M LDI'!E44+'4.5. M L'!E44+'4.6. M M'!E44</f>
        <v>2080264.237449999</v>
      </c>
      <c r="E44" s="80">
        <f>+'4.4. M LDI'!G44+'4.5. M L'!G44+'4.6. M M'!F44</f>
        <v>1554720.8229999994</v>
      </c>
      <c r="F44" s="16"/>
      <c r="G44" s="85"/>
      <c r="H44" s="86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2">
      <c r="A45" s="39"/>
      <c r="B45" s="60"/>
      <c r="C45" s="154" t="s">
        <v>11</v>
      </c>
      <c r="D45" s="79">
        <f>+'4.4. M LDI'!E45+'4.5. M L'!E45+'4.6. M M'!E45</f>
        <v>2158922.6499666669</v>
      </c>
      <c r="E45" s="80">
        <f>+'4.4. M LDI'!G45+'4.5. M L'!G45+'4.6. M M'!F45</f>
        <v>1570113.659</v>
      </c>
      <c r="F45" s="16"/>
      <c r="G45" s="85"/>
      <c r="H45" s="86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x14ac:dyDescent="0.2">
      <c r="A46" s="39"/>
      <c r="B46" s="60"/>
      <c r="C46" s="154" t="s">
        <v>12</v>
      </c>
      <c r="D46" s="79">
        <f>+'4.4. M LDI'!E46+'4.5. M L'!E46+'4.6. M M'!E46</f>
        <v>2185335.4275666666</v>
      </c>
      <c r="E46" s="80">
        <f>+'4.4. M LDI'!G46+'4.5. M L'!G46+'4.6. M M'!F46</f>
        <v>1565282.311</v>
      </c>
      <c r="F46" s="16"/>
      <c r="G46" s="85"/>
      <c r="H46" s="86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2">
      <c r="A47" s="39"/>
      <c r="B47" s="60"/>
      <c r="C47" s="154" t="s">
        <v>13</v>
      </c>
      <c r="D47" s="79">
        <f>+'4.4. M LDI'!E47+'4.5. M L'!E47+'4.6. M M'!E47</f>
        <v>2351807.9870333355</v>
      </c>
      <c r="E47" s="80">
        <f>+'4.4. M LDI'!G47+'4.5. M L'!G47+'4.6. M M'!F47</f>
        <v>1862633.6509999998</v>
      </c>
      <c r="F47" s="16"/>
      <c r="G47" s="85"/>
      <c r="H47" s="86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13.5" thickBot="1" x14ac:dyDescent="0.25">
      <c r="A48" s="39"/>
      <c r="B48" s="61" t="s">
        <v>65</v>
      </c>
      <c r="C48" s="155"/>
      <c r="D48" s="178">
        <f>SUM(D36:D47)</f>
        <v>24832335.383533336</v>
      </c>
      <c r="E48" s="173">
        <f>SUM(E36:E47)</f>
        <v>18452642.537999999</v>
      </c>
      <c r="F48" s="16"/>
      <c r="G48" s="2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2">
      <c r="A49" s="39"/>
      <c r="B49" s="65">
        <v>2012</v>
      </c>
      <c r="C49" s="176" t="s">
        <v>2</v>
      </c>
      <c r="D49" s="77">
        <f>+'4.4. M LDI'!E49+'4.5. M L'!E49+'4.6. M M'!E49</f>
        <v>2312516.1043333346</v>
      </c>
      <c r="E49" s="78">
        <f>+'4.4. M LDI'!G49+'4.5. M L'!G49+'4.6. M M'!F49</f>
        <v>1616767.964999998</v>
      </c>
      <c r="F49" s="16"/>
      <c r="G49" s="2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x14ac:dyDescent="0.2">
      <c r="A50" s="39"/>
      <c r="B50" s="110"/>
      <c r="C50" s="168" t="s">
        <v>3</v>
      </c>
      <c r="D50" s="79">
        <f>+'4.4. M LDI'!E50+'4.5. M L'!E50+'4.6. M M'!E50</f>
        <v>2143606.7503333334</v>
      </c>
      <c r="E50" s="80">
        <f>+'4.4. M LDI'!G50+'4.5. M L'!G50+'4.6. M M'!F50</f>
        <v>1481938.2459999986</v>
      </c>
      <c r="F50" s="16"/>
      <c r="G50" s="2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2">
      <c r="A51" s="39"/>
      <c r="B51" s="110"/>
      <c r="C51" s="168" t="s">
        <v>4</v>
      </c>
      <c r="D51" s="79">
        <f>+'4.4. M LDI'!E51+'4.5. M L'!E51+'4.6. M M'!E51</f>
        <v>2409915.164416668</v>
      </c>
      <c r="E51" s="80">
        <f>+'4.4. M LDI'!G51+'4.5. M L'!G51+'4.6. M M'!F51</f>
        <v>1670770.1709999999</v>
      </c>
      <c r="F51" s="16"/>
      <c r="G51" s="2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x14ac:dyDescent="0.2">
      <c r="A52" s="39"/>
      <c r="B52" s="110"/>
      <c r="C52" s="168" t="s">
        <v>5</v>
      </c>
      <c r="D52" s="79">
        <f>+'4.4. M LDI'!E52+'4.5. M L'!E52+'4.6. M M'!E52</f>
        <v>2309555.1653333344</v>
      </c>
      <c r="E52" s="80">
        <f>+'4.4. M LDI'!G52+'4.5. M L'!G52+'4.6. M M'!F52</f>
        <v>1573804.8529999994</v>
      </c>
      <c r="F52" s="16"/>
      <c r="G52" s="2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2">
      <c r="A53" s="39"/>
      <c r="B53" s="110"/>
      <c r="C53" s="168" t="s">
        <v>6</v>
      </c>
      <c r="D53" s="79">
        <f>+'4.4. M LDI'!E53+'4.5. M L'!E53+'4.6. M M'!E53</f>
        <v>2433622.7972333333</v>
      </c>
      <c r="E53" s="80">
        <f>+'4.4. M LDI'!G53+'4.5. M L'!G53+'4.6. M M'!F53</f>
        <v>1653834.8209999979</v>
      </c>
      <c r="F53" s="16"/>
      <c r="G53" s="2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2">
      <c r="A54" s="39"/>
      <c r="B54" s="110"/>
      <c r="C54" s="168" t="s">
        <v>7</v>
      </c>
      <c r="D54" s="79">
        <f>+'4.4. M LDI'!E54+'4.5. M L'!E54+'4.6. M M'!E54</f>
        <v>2418456.8020666633</v>
      </c>
      <c r="E54" s="80">
        <f>+'4.4. M LDI'!G54+'4.5. M L'!G54+'4.6. M M'!F54</f>
        <v>1644894.7759999991</v>
      </c>
      <c r="F54" s="16"/>
      <c r="G54" s="2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2">
      <c r="A55" s="39"/>
      <c r="B55" s="110"/>
      <c r="C55" s="168" t="s">
        <v>8</v>
      </c>
      <c r="D55" s="79">
        <f>+'4.4. M LDI'!E55+'4.5. M L'!E55+'4.6. M M'!E55</f>
        <v>2475541.3500666693</v>
      </c>
      <c r="E55" s="80">
        <f>+'4.4. M LDI'!G55+'4.5. M L'!G55+'4.6. M M'!F55</f>
        <v>1656363.6589999995</v>
      </c>
      <c r="F55" s="16"/>
      <c r="G55" s="2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x14ac:dyDescent="0.2">
      <c r="A56" s="39"/>
      <c r="B56" s="110"/>
      <c r="C56" s="168" t="s">
        <v>9</v>
      </c>
      <c r="D56" s="79">
        <f>+'4.4. M LDI'!E56+'4.5. M L'!E56+'4.6. M M'!E56</f>
        <v>2584864.9932166664</v>
      </c>
      <c r="E56" s="80">
        <f>+'4.4. M LDI'!G56+'4.5. M L'!G56+'4.6. M M'!F56</f>
        <v>1736655.6639999996</v>
      </c>
      <c r="F56" s="16"/>
      <c r="G56" s="2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2">
      <c r="A57" s="39"/>
      <c r="B57" s="110"/>
      <c r="C57" s="168" t="s">
        <v>10</v>
      </c>
      <c r="D57" s="79">
        <f>+'4.4. M LDI'!E57+'4.5. M L'!E57+'4.6. M M'!E57</f>
        <v>2391111.460766667</v>
      </c>
      <c r="E57" s="80">
        <f>+'4.4. M LDI'!G57+'4.5. M L'!G57+'4.6. M M'!F57</f>
        <v>1653915.3299999989</v>
      </c>
      <c r="F57" s="16"/>
      <c r="G57" s="2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2">
      <c r="A58" s="39"/>
      <c r="B58" s="110"/>
      <c r="C58" s="168" t="s">
        <v>11</v>
      </c>
      <c r="D58" s="79">
        <f>+'4.4. M LDI'!E58+'4.5. M L'!E58+'4.6. M M'!E58</f>
        <v>2618994.871983334</v>
      </c>
      <c r="E58" s="80">
        <f>+'4.4. M LDI'!G58+'4.5. M L'!G58+'4.6. M M'!F58</f>
        <v>1785295.3689999992</v>
      </c>
      <c r="F58" s="16"/>
      <c r="G58" s="2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2">
      <c r="A59" s="39"/>
      <c r="B59" s="110"/>
      <c r="C59" s="168" t="s">
        <v>12</v>
      </c>
      <c r="D59" s="79">
        <f>+'4.4. M LDI'!E59+'4.5. M L'!E59+'4.6. M M'!E59</f>
        <v>2524505.0314333346</v>
      </c>
      <c r="E59" s="80">
        <f>+'4.4. M LDI'!G59+'4.5. M L'!G59+'4.6. M M'!F59</f>
        <v>1696680.1920000005</v>
      </c>
      <c r="F59" s="16"/>
      <c r="G59" s="2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x14ac:dyDescent="0.2">
      <c r="A60" s="39"/>
      <c r="B60" s="110"/>
      <c r="C60" s="168" t="s">
        <v>13</v>
      </c>
      <c r="D60" s="79">
        <f>+'4.4. M LDI'!E60+'4.5. M L'!E60+'4.6. M M'!E60</f>
        <v>2661822.6474333326</v>
      </c>
      <c r="E60" s="80">
        <f>+'4.4. M LDI'!G60+'4.5. M L'!G60+'4.6. M M'!F60</f>
        <v>1845727.7419999996</v>
      </c>
      <c r="F60" s="16"/>
      <c r="G60" s="2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ht="13.5" thickBot="1" x14ac:dyDescent="0.25">
      <c r="A61" s="39"/>
      <c r="B61" s="61" t="s">
        <v>66</v>
      </c>
      <c r="C61" s="167"/>
      <c r="D61" s="97">
        <f>SUM(D49:D60)</f>
        <v>29284513.138616674</v>
      </c>
      <c r="E61" s="98">
        <f>SUM(E49:E60)</f>
        <v>20016648.787999988</v>
      </c>
      <c r="F61" s="16"/>
      <c r="G61" s="2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  <row r="62" spans="1:21" x14ac:dyDescent="0.2">
      <c r="A62" s="39"/>
      <c r="B62" s="65">
        <v>2013</v>
      </c>
      <c r="C62" s="153" t="s">
        <v>2</v>
      </c>
      <c r="D62" s="77">
        <f>+'4.4. M LDI'!E62+'4.5. M L'!E62+'4.6. M M'!E62</f>
        <v>2645646.9345500008</v>
      </c>
      <c r="E62" s="78">
        <f>+'4.4. M LDI'!G62+'4.5. M L'!G62+'4.6. M M'!F62</f>
        <v>1762053.9949999966</v>
      </c>
      <c r="F62" s="16"/>
      <c r="G62" s="2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</row>
    <row r="63" spans="1:21" x14ac:dyDescent="0.2">
      <c r="A63" s="39"/>
      <c r="B63" s="110"/>
      <c r="C63" s="154" t="s">
        <v>3</v>
      </c>
      <c r="D63" s="79">
        <f>+'4.4. M LDI'!E63+'4.5. M L'!E63+'4.6. M M'!E63</f>
        <v>2339832.6460833363</v>
      </c>
      <c r="E63" s="80">
        <f>+'4.4. M LDI'!G63+'4.5. M L'!G63+'4.6. M M'!F63</f>
        <v>1570071.0890000009</v>
      </c>
      <c r="F63" s="16"/>
      <c r="G63" s="2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spans="1:21" x14ac:dyDescent="0.2">
      <c r="A64" s="39"/>
      <c r="B64" s="110"/>
      <c r="C64" s="154" t="s">
        <v>4</v>
      </c>
      <c r="D64" s="79">
        <f>+'4.4. M LDI'!E64+'4.5. M L'!E64+'4.6. M M'!E64</f>
        <v>2617095.7248833324</v>
      </c>
      <c r="E64" s="80">
        <f>+'4.4. M LDI'!G64+'4.5. M L'!G64+'4.6. M M'!F64</f>
        <v>1772759.174999998</v>
      </c>
      <c r="F64" s="16"/>
      <c r="G64" s="2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spans="1:21" x14ac:dyDescent="0.2">
      <c r="A65" s="39"/>
      <c r="B65" s="110"/>
      <c r="C65" s="154" t="s">
        <v>5</v>
      </c>
      <c r="D65" s="79">
        <f>+'4.4. M LDI'!E65+'4.5. M L'!E65+'4.6. M M'!E65</f>
        <v>2531294.5633166665</v>
      </c>
      <c r="E65" s="80">
        <f>+'4.4. M LDI'!G65+'4.5. M L'!G65+'4.6. M M'!F65</f>
        <v>1742892.6270000003</v>
      </c>
      <c r="F65" s="16"/>
      <c r="G65" s="2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 x14ac:dyDescent="0.2">
      <c r="A66" s="39"/>
      <c r="B66" s="110"/>
      <c r="C66" s="154" t="s">
        <v>6</v>
      </c>
      <c r="D66" s="79">
        <f>+'4.4. M LDI'!E66+'4.5. M L'!E66+'4.6. M M'!E66</f>
        <v>2530002.153400002</v>
      </c>
      <c r="E66" s="80">
        <f>+'4.4. M LDI'!G66+'4.5. M L'!G66+'4.6. M M'!F66</f>
        <v>1746247.6599999997</v>
      </c>
      <c r="F66" s="16"/>
      <c r="G66" s="2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 x14ac:dyDescent="0.2">
      <c r="A67" s="39"/>
      <c r="B67" s="110"/>
      <c r="C67" s="154" t="s">
        <v>7</v>
      </c>
      <c r="D67" s="79">
        <f>+'4.4. M LDI'!E67+'4.5. M L'!E67+'4.6. M M'!E67</f>
        <v>2421833.874916668</v>
      </c>
      <c r="E67" s="80">
        <f>+'4.4. M LDI'!G67+'4.5. M L'!G67+'4.6. M M'!F67</f>
        <v>1768191.0920000016</v>
      </c>
      <c r="F67" s="16"/>
      <c r="G67" s="2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 x14ac:dyDescent="0.2">
      <c r="A68" s="39"/>
      <c r="B68" s="110"/>
      <c r="C68" s="154" t="s">
        <v>8</v>
      </c>
      <c r="D68" s="79">
        <f>+'4.4. M LDI'!E68+'4.5. M L'!E68+'4.6. M M'!E68</f>
        <v>2492078.7864500009</v>
      </c>
      <c r="E68" s="80">
        <f>+'4.4. M LDI'!G68+'4.5. M L'!G68+'4.6. M M'!F68</f>
        <v>1823312.4199999997</v>
      </c>
      <c r="F68" s="16"/>
      <c r="G68" s="2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1" x14ac:dyDescent="0.2">
      <c r="A69" s="39"/>
      <c r="B69" s="110"/>
      <c r="C69" s="154" t="s">
        <v>9</v>
      </c>
      <c r="D69" s="79">
        <f>+'4.4. M LDI'!E69+'4.5. M L'!E69+'4.6. M M'!E69</f>
        <v>2499236.1061833296</v>
      </c>
      <c r="E69" s="80">
        <f>+'4.4. M LDI'!G69+'4.5. M L'!G69+'4.6. M M'!F69</f>
        <v>1839756.0230000017</v>
      </c>
      <c r="F69" s="16"/>
      <c r="G69" s="2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 x14ac:dyDescent="0.2">
      <c r="A70" s="39"/>
      <c r="B70" s="110"/>
      <c r="C70" s="154" t="s">
        <v>10</v>
      </c>
      <c r="D70" s="79">
        <f>+'4.4. M LDI'!E70+'4.5. M L'!E70+'4.6. M M'!E70</f>
        <v>2299814.8393166657</v>
      </c>
      <c r="E70" s="80">
        <f>+'4.4. M LDI'!G70+'4.5. M L'!G70+'4.6. M M'!F70</f>
        <v>1729651.3589999995</v>
      </c>
      <c r="F70" s="16"/>
      <c r="G70" s="2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1" x14ac:dyDescent="0.2">
      <c r="A71" s="39"/>
      <c r="B71" s="110"/>
      <c r="C71" s="154" t="s">
        <v>11</v>
      </c>
      <c r="D71" s="79">
        <f>+'4.4. M LDI'!E71+'4.5. M L'!E71+'4.6. M M'!E71</f>
        <v>2496411.8046833356</v>
      </c>
      <c r="E71" s="80">
        <f>+'4.4. M LDI'!G71+'4.5. M L'!G71+'4.6. M M'!F71</f>
        <v>1851013.5459999975</v>
      </c>
      <c r="F71" s="16"/>
      <c r="G71" s="2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 x14ac:dyDescent="0.2">
      <c r="A72" s="39"/>
      <c r="B72" s="110"/>
      <c r="C72" s="154" t="s">
        <v>12</v>
      </c>
      <c r="D72" s="79">
        <f>+'4.4. M LDI'!E72+'4.5. M L'!E72+'4.6. M M'!E72</f>
        <v>2384304.6949833361</v>
      </c>
      <c r="E72" s="80">
        <f>+'4.4. M LDI'!G72+'4.5. M L'!G72+'4.6. M M'!F72</f>
        <v>1781888.017</v>
      </c>
      <c r="F72" s="16"/>
      <c r="G72" s="2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1" x14ac:dyDescent="0.2">
      <c r="A73" s="39"/>
      <c r="B73" s="110"/>
      <c r="C73" s="154" t="s">
        <v>13</v>
      </c>
      <c r="D73" s="79">
        <f>+'4.4. M LDI'!E73+'4.5. M L'!E73+'4.6. M M'!E73</f>
        <v>2490935.6661000056</v>
      </c>
      <c r="E73" s="80">
        <f>+'4.4. M LDI'!G73+'4.5. M L'!G73+'4.6. M M'!F73</f>
        <v>1912421.6849999973</v>
      </c>
      <c r="F73" s="16"/>
      <c r="G73" s="2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spans="1:21" ht="13.5" thickBot="1" x14ac:dyDescent="0.25">
      <c r="A74" s="39"/>
      <c r="B74" s="61" t="s">
        <v>67</v>
      </c>
      <c r="C74" s="155"/>
      <c r="D74" s="97">
        <f>+'4.4. M LDI'!E74+'4.5. M L'!E74+'4.6. M M'!E74</f>
        <v>29748487.794866681</v>
      </c>
      <c r="E74" s="98">
        <f>+'4.4. M LDI'!G74+'4.5. M L'!G74+'4.6. M M'!F74</f>
        <v>21300258.687999994</v>
      </c>
      <c r="F74" s="87"/>
      <c r="G74" s="2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spans="1:21" x14ac:dyDescent="0.2">
      <c r="A75" s="39"/>
      <c r="B75" s="110">
        <v>2014</v>
      </c>
      <c r="C75" s="209" t="s">
        <v>2</v>
      </c>
      <c r="D75" s="77">
        <f>+'4.4. M LDI'!E75+'4.5. M L'!E75+'4.6. M M'!E75</f>
        <v>2403115.1941333339</v>
      </c>
      <c r="E75" s="78">
        <f>+'4.4. M LDI'!G75+'4.5. M L'!G75+'4.6. M M'!F75</f>
        <v>1751472.7719999989</v>
      </c>
      <c r="F75" s="87"/>
      <c r="G75" s="2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1" x14ac:dyDescent="0.2">
      <c r="A76" s="39"/>
      <c r="B76" s="110"/>
      <c r="C76" s="209" t="s">
        <v>3</v>
      </c>
      <c r="D76" s="79">
        <f>+'4.4. M LDI'!E76+'4.5. M L'!E76+'4.6. M M'!E76</f>
        <v>2099583.9608833357</v>
      </c>
      <c r="E76" s="80">
        <f>+'4.4. M LDI'!G76+'4.5. M L'!G76+'4.6. M M'!F76</f>
        <v>1547150.8229999989</v>
      </c>
      <c r="F76" s="87"/>
      <c r="G76" s="2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</row>
    <row r="77" spans="1:21" x14ac:dyDescent="0.2">
      <c r="A77" s="39"/>
      <c r="B77" s="110"/>
      <c r="C77" s="209" t="s">
        <v>4</v>
      </c>
      <c r="D77" s="79">
        <f>+'4.4. M LDI'!E77+'4.5. M L'!E77+'4.6. M M'!E77</f>
        <v>2398368.4436666644</v>
      </c>
      <c r="E77" s="80">
        <f>+'4.4. M LDI'!G77+'4.5. M L'!G77+'4.6. M M'!F77</f>
        <v>1759874.7529999993</v>
      </c>
      <c r="F77" s="87"/>
      <c r="G77" s="2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  <row r="78" spans="1:21" x14ac:dyDescent="0.2">
      <c r="A78" s="39"/>
      <c r="B78" s="110"/>
      <c r="C78" s="222" t="s">
        <v>5</v>
      </c>
      <c r="D78" s="79">
        <f>+'4.4. M LDI'!E78+'4.5. M L'!E78+'4.6. M M'!E78</f>
        <v>2295491.855216668</v>
      </c>
      <c r="E78" s="80">
        <f>+'4.4. M LDI'!G78+'4.5. M L'!G78+'4.6. M M'!F78</f>
        <v>1713728.3379999991</v>
      </c>
      <c r="F78" s="87"/>
      <c r="G78" s="2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</row>
    <row r="79" spans="1:21" x14ac:dyDescent="0.2">
      <c r="A79" s="39"/>
      <c r="B79" s="110"/>
      <c r="C79" s="222" t="s">
        <v>6</v>
      </c>
      <c r="D79" s="79">
        <f>+'4.4. M LDI'!E79+'4.5. M L'!E79+'4.6. M M'!E79</f>
        <v>2273637.7231833339</v>
      </c>
      <c r="E79" s="80">
        <f>+'4.4. M LDI'!G79+'4.5. M L'!G79+'4.6. M M'!F79</f>
        <v>1720058.9540000011</v>
      </c>
      <c r="F79" s="87"/>
      <c r="G79" s="2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</row>
    <row r="80" spans="1:21" x14ac:dyDescent="0.2">
      <c r="A80" s="39"/>
      <c r="B80" s="110"/>
      <c r="C80" s="222" t="s">
        <v>7</v>
      </c>
      <c r="D80" s="79">
        <f>+'4.4. M LDI'!E80+'4.5. M L'!E80+'4.6. M M'!E80</f>
        <v>2168625.4875333323</v>
      </c>
      <c r="E80" s="80">
        <f>+'4.4. M LDI'!G80+'4.5. M L'!G80+'4.6. M M'!F80</f>
        <v>1631843.9650000003</v>
      </c>
      <c r="F80" s="87"/>
      <c r="G80" s="2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</row>
    <row r="81" spans="1:21" x14ac:dyDescent="0.2">
      <c r="B81" s="110"/>
      <c r="C81" s="222" t="s">
        <v>8</v>
      </c>
      <c r="D81" s="79">
        <f>+'4.4. M LDI'!E81+'4.5. M L'!E81+'4.6. M M'!E81</f>
        <v>2241957.7413333328</v>
      </c>
      <c r="E81" s="80">
        <f>+'4.4. M LDI'!G81+'4.5. M L'!G81+'4.6. M M'!F81</f>
        <v>1657415.0479999988</v>
      </c>
    </row>
    <row r="82" spans="1:21" x14ac:dyDescent="0.2">
      <c r="B82" s="110"/>
      <c r="C82" s="222" t="s">
        <v>9</v>
      </c>
      <c r="D82" s="79">
        <f>+'4.4. M LDI'!E82+'4.5. M L'!E82+'4.6. M M'!E82</f>
        <v>2270398.2093333327</v>
      </c>
      <c r="E82" s="80">
        <f>+'4.4. M LDI'!G82+'4.5. M L'!G82+'4.6. M M'!F82</f>
        <v>1692989.9379999975</v>
      </c>
    </row>
    <row r="83" spans="1:21" x14ac:dyDescent="0.2">
      <c r="B83" s="110"/>
      <c r="C83" s="222" t="s">
        <v>10</v>
      </c>
      <c r="D83" s="79">
        <f>+'4.4. M LDI'!E83+'4.5. M L'!E83+'4.6. M M'!E83</f>
        <v>2161289.2550666663</v>
      </c>
      <c r="E83" s="80">
        <f>+'4.4. M LDI'!G83+'4.5. M L'!G83+'4.6. M M'!F83</f>
        <v>1631071.4729999991</v>
      </c>
    </row>
    <row r="84" spans="1:21" x14ac:dyDescent="0.2">
      <c r="B84" s="110"/>
      <c r="C84" s="223" t="s">
        <v>11</v>
      </c>
      <c r="D84" s="79">
        <f>+'4.4. M LDI'!E84+'4.5. M L'!E84+'4.6. M M'!E84</f>
        <v>2303289.8625833341</v>
      </c>
      <c r="E84" s="80">
        <f>+'4.4. M LDI'!G84+'4.5. M L'!G84+'4.6. M M'!F84</f>
        <v>1705903.1119999983</v>
      </c>
    </row>
    <row r="85" spans="1:21" x14ac:dyDescent="0.2">
      <c r="B85" s="110"/>
      <c r="C85" s="223" t="s">
        <v>12</v>
      </c>
      <c r="D85" s="79">
        <f>+'4.4. M LDI'!E85+'4.5. M L'!E85+'4.6. M M'!E85</f>
        <v>2199326.1845666659</v>
      </c>
      <c r="E85" s="80">
        <f>+'4.4. M LDI'!G85+'4.5. M L'!G85+'4.6. M M'!F85</f>
        <v>1609051.1340000003</v>
      </c>
    </row>
    <row r="86" spans="1:21" x14ac:dyDescent="0.2">
      <c r="B86" s="110"/>
      <c r="C86" s="223" t="s">
        <v>13</v>
      </c>
      <c r="D86" s="79">
        <f>+'4.4. M LDI'!E86+'4.5. M L'!E86+'4.6. M M'!E86</f>
        <v>2305648.4039166672</v>
      </c>
      <c r="E86" s="80">
        <f>+'4.4. M LDI'!G86+'4.5. M L'!G86+'4.6. M M'!F86</f>
        <v>1746586.5109999983</v>
      </c>
    </row>
    <row r="87" spans="1:21" ht="13.5" thickBot="1" x14ac:dyDescent="0.25">
      <c r="A87" s="39"/>
      <c r="B87" s="61" t="s">
        <v>69</v>
      </c>
      <c r="C87" s="208"/>
      <c r="D87" s="97">
        <f>+'4.4. M LDI'!E87+'4.5. M L'!E87+'4.6. M M'!E87</f>
        <v>27120732.321416669</v>
      </c>
      <c r="E87" s="98">
        <f>+'4.4. M LDI'!G87+'4.5. M L'!G87+'4.6. M M'!F87</f>
        <v>20167146.820999987</v>
      </c>
      <c r="F87" s="87"/>
      <c r="G87" s="2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</row>
    <row r="88" spans="1:21" x14ac:dyDescent="0.2">
      <c r="A88" s="39"/>
      <c r="B88" s="110">
        <v>2015</v>
      </c>
      <c r="C88" s="229" t="s">
        <v>2</v>
      </c>
      <c r="D88" s="77">
        <f>+'4.4. M LDI'!E88+'4.5. M L'!E88+'4.6. M M'!E88</f>
        <v>2238025.0818666648</v>
      </c>
      <c r="E88" s="78">
        <f>+'4.4. M LDI'!G88+'4.5. M L'!G88+'4.6. M M'!F88</f>
        <v>1625415.3309999974</v>
      </c>
      <c r="F88" s="87"/>
      <c r="G88" s="2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</row>
    <row r="89" spans="1:21" x14ac:dyDescent="0.2">
      <c r="A89" s="39"/>
      <c r="B89" s="110"/>
      <c r="C89" s="227" t="s">
        <v>3</v>
      </c>
      <c r="D89" s="79">
        <f>+'4.4. M LDI'!E89+'4.5. M L'!E89+'4.6. M M'!E89</f>
        <v>1997869.0904500026</v>
      </c>
      <c r="E89" s="80">
        <f>+'4.4. M LDI'!G89+'4.5. M L'!G89+'4.6. M M'!F89</f>
        <v>1446739.9150000003</v>
      </c>
      <c r="F89" s="87"/>
      <c r="G89" s="2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</row>
    <row r="90" spans="1:21" x14ac:dyDescent="0.2">
      <c r="A90" s="39"/>
      <c r="B90" s="110"/>
      <c r="C90" s="227" t="s">
        <v>4</v>
      </c>
      <c r="D90" s="79">
        <f>+'4.4. M LDI'!E90+'4.5. M L'!E90+'4.6. M M'!E90</f>
        <v>2362115.3632333325</v>
      </c>
      <c r="E90" s="80">
        <f>+'4.4. M LDI'!G90+'4.5. M L'!G90+'4.6. M M'!F90</f>
        <v>1675347.3029999977</v>
      </c>
      <c r="F90" s="87"/>
      <c r="G90" s="2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</row>
    <row r="91" spans="1:21" x14ac:dyDescent="0.2">
      <c r="A91" s="39"/>
      <c r="B91" s="110"/>
      <c r="C91" s="227" t="s">
        <v>5</v>
      </c>
      <c r="D91" s="79">
        <f>+'4.4. M LDI'!E91+'4.5. M L'!E91+'4.6. M M'!E91</f>
        <v>2201174.9652499994</v>
      </c>
      <c r="E91" s="80">
        <f>+'4.4. M LDI'!G91+'4.5. M L'!G91+'4.6. M M'!F91</f>
        <v>1558581.8559999994</v>
      </c>
      <c r="F91" s="87"/>
      <c r="G91" s="2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</row>
    <row r="92" spans="1:21" x14ac:dyDescent="0.2">
      <c r="A92" s="39"/>
      <c r="B92" s="110"/>
      <c r="C92" s="227" t="s">
        <v>6</v>
      </c>
      <c r="D92" s="79">
        <f>+'4.4. M LDI'!E92+'4.5. M L'!E92+'4.6. M M'!E92</f>
        <v>2142374.8739666659</v>
      </c>
      <c r="E92" s="80">
        <f>+'4.4. M LDI'!G92+'4.5. M L'!G92+'4.6. M M'!F92</f>
        <v>1531127.3850000002</v>
      </c>
      <c r="F92" s="87"/>
      <c r="G92" s="2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</row>
    <row r="93" spans="1:21" x14ac:dyDescent="0.2">
      <c r="A93" s="39"/>
      <c r="B93" s="110"/>
      <c r="C93" s="227" t="s">
        <v>7</v>
      </c>
      <c r="D93" s="79">
        <f>+'4.4. M LDI'!E93+'4.5. M L'!E93+'4.6. M M'!E93</f>
        <v>2108501.8473166642</v>
      </c>
      <c r="E93" s="80">
        <f>+'4.4. M LDI'!G93+'4.5. M L'!G93+'4.6. M M'!F93</f>
        <v>1488257.3569999991</v>
      </c>
      <c r="F93" s="87"/>
      <c r="G93" s="2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</row>
    <row r="94" spans="1:21" x14ac:dyDescent="0.2">
      <c r="A94" s="39"/>
      <c r="B94" s="110"/>
      <c r="C94" s="231" t="s">
        <v>8</v>
      </c>
      <c r="D94" s="79">
        <f>+'4.4. M LDI'!E94+'4.5. M L'!E94+'4.6. M M'!E94</f>
        <v>2200687.5525666676</v>
      </c>
      <c r="E94" s="80">
        <f>+'4.4. M LDI'!G94+'4.5. M L'!G94+'4.6. M M'!F94</f>
        <v>1509335.7220000005</v>
      </c>
      <c r="F94" s="87"/>
      <c r="G94" s="2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</row>
    <row r="95" spans="1:21" x14ac:dyDescent="0.2">
      <c r="A95" s="39"/>
      <c r="B95" s="110"/>
      <c r="C95" s="231" t="s">
        <v>9</v>
      </c>
      <c r="D95" s="79">
        <f>+'4.4. M LDI'!E95+'4.5. M L'!E95+'4.6. M M'!E95</f>
        <v>2266053.5990666673</v>
      </c>
      <c r="E95" s="80">
        <f>+'4.4. M LDI'!G95+'4.5. M L'!G95+'4.6. M M'!F95</f>
        <v>1418447.4800000009</v>
      </c>
      <c r="F95" s="87"/>
      <c r="G95" s="2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</row>
    <row r="96" spans="1:21" x14ac:dyDescent="0.2">
      <c r="A96" s="39"/>
      <c r="B96" s="110"/>
      <c r="C96" s="231" t="s">
        <v>10</v>
      </c>
      <c r="D96" s="79">
        <f>+'4.4. M LDI'!E96+'4.5. M L'!E96+'4.6. M M'!E96</f>
        <v>2230239.2816166659</v>
      </c>
      <c r="E96" s="80">
        <f>+'4.4. M LDI'!G96+'4.5. M L'!G96+'4.6. M M'!F96</f>
        <v>1383233.8759999985</v>
      </c>
      <c r="F96" s="87"/>
      <c r="G96" s="2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</row>
    <row r="97" spans="1:21" x14ac:dyDescent="0.2">
      <c r="A97" s="39"/>
      <c r="B97" s="110"/>
      <c r="C97" s="269" t="s">
        <v>11</v>
      </c>
      <c r="D97" s="79">
        <f>+'4.4. M LDI'!E97+'4.5. M L'!E97+'4.6. M M'!E97</f>
        <v>2308284.6928333342</v>
      </c>
      <c r="E97" s="80">
        <f>+'4.4. M LDI'!G97+'4.5. M L'!G97+'4.6. M M'!F97</f>
        <v>1426873.163999998</v>
      </c>
      <c r="F97" s="87"/>
      <c r="G97" s="2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</row>
    <row r="98" spans="1:21" x14ac:dyDescent="0.2">
      <c r="A98" s="39"/>
      <c r="B98" s="110"/>
      <c r="C98" s="269" t="s">
        <v>12</v>
      </c>
      <c r="D98" s="79">
        <f>+'4.4. M LDI'!E98+'4.5. M L'!E98+'4.6. M M'!E98</f>
        <v>2296997.631266668</v>
      </c>
      <c r="E98" s="80">
        <f>+'4.4. M LDI'!G98+'4.5. M L'!G98+'4.6. M M'!F98</f>
        <v>1406496.477999999</v>
      </c>
      <c r="F98" s="87"/>
      <c r="G98" s="2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</row>
    <row r="99" spans="1:21" x14ac:dyDescent="0.2">
      <c r="A99" s="39"/>
      <c r="B99" s="110"/>
      <c r="C99" s="269" t="s">
        <v>13</v>
      </c>
      <c r="D99" s="79">
        <f>+'4.4. M LDI'!E99+'4.5. M L'!E99+'4.6. M M'!E99</f>
        <v>2407558.2964833323</v>
      </c>
      <c r="E99" s="80">
        <f>+'4.4. M LDI'!G99+'4.5. M L'!G99+'4.6. M M'!F99</f>
        <v>1523753.1419999979</v>
      </c>
      <c r="F99" s="87"/>
      <c r="G99" s="2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</row>
    <row r="100" spans="1:21" ht="13.5" thickBot="1" x14ac:dyDescent="0.25">
      <c r="A100" s="39"/>
      <c r="B100" s="61" t="s">
        <v>87</v>
      </c>
      <c r="C100" s="224"/>
      <c r="D100" s="97">
        <f>+'4.4. M LDI'!E100+'4.5. M L'!E100+'4.6. M M'!E100</f>
        <v>26759882.275916658</v>
      </c>
      <c r="E100" s="98">
        <f>+'4.4. M LDI'!G100+'4.5. M L'!G100+'4.6. M M'!F100</f>
        <v>17993609.008999988</v>
      </c>
      <c r="F100" s="275"/>
      <c r="G100" s="275"/>
      <c r="H100" s="14"/>
      <c r="I100" s="14"/>
      <c r="J100" s="14"/>
      <c r="K100" s="14"/>
      <c r="U100" s="9"/>
    </row>
    <row r="101" spans="1:21" ht="13.5" thickBot="1" x14ac:dyDescent="0.25">
      <c r="A101" s="39"/>
      <c r="B101" s="94"/>
      <c r="C101" s="158"/>
      <c r="D101" s="272"/>
      <c r="E101" s="272"/>
      <c r="F101" s="16"/>
      <c r="G101" s="2"/>
      <c r="H101" s="14"/>
      <c r="I101" s="14"/>
      <c r="J101" s="14"/>
      <c r="K101" s="14"/>
      <c r="U101" s="9"/>
    </row>
    <row r="102" spans="1:21" ht="13.5" thickBot="1" x14ac:dyDescent="0.25">
      <c r="A102" s="39"/>
      <c r="B102" s="254" t="s">
        <v>88</v>
      </c>
      <c r="C102" s="255"/>
      <c r="D102" s="265">
        <f>+D100/D87-1</f>
        <v>-1.3305320860198644E-2</v>
      </c>
      <c r="E102" s="266">
        <f>+E100/E87-1</f>
        <v>-0.10777616840358895</v>
      </c>
      <c r="F102" s="16"/>
      <c r="G102" s="2"/>
      <c r="H102" s="14"/>
      <c r="I102" s="14"/>
      <c r="J102" s="14"/>
      <c r="K102" s="14"/>
      <c r="U102" s="9"/>
    </row>
    <row r="103" spans="1:21" x14ac:dyDescent="0.2">
      <c r="A103" s="39"/>
      <c r="B103" s="94"/>
      <c r="C103" s="6"/>
      <c r="D103" s="2"/>
      <c r="E103" s="2"/>
      <c r="F103" s="16"/>
      <c r="G103" s="2"/>
      <c r="H103" s="5"/>
      <c r="I103" s="5"/>
      <c r="J103" s="5"/>
      <c r="K103" s="5"/>
    </row>
    <row r="104" spans="1:21" x14ac:dyDescent="0.2">
      <c r="A104" s="17"/>
      <c r="B104" s="45" t="s">
        <v>18</v>
      </c>
      <c r="C104" s="16"/>
      <c r="D104" s="87"/>
      <c r="E104" s="87"/>
      <c r="F104" s="16"/>
      <c r="G104" s="2"/>
      <c r="H104" s="5"/>
      <c r="I104" s="5"/>
      <c r="J104" s="5"/>
      <c r="K104" s="5"/>
    </row>
    <row r="105" spans="1:21" x14ac:dyDescent="0.2">
      <c r="A105" s="17"/>
      <c r="B105" s="16"/>
      <c r="C105" s="16"/>
      <c r="D105" s="160"/>
      <c r="E105" s="160"/>
      <c r="F105" s="16"/>
      <c r="G105" s="2"/>
      <c r="H105" s="5"/>
      <c r="I105" s="5"/>
      <c r="J105" s="5"/>
      <c r="K105" s="5"/>
    </row>
    <row r="106" spans="1:21" x14ac:dyDescent="0.2">
      <c r="A106" s="17"/>
      <c r="B106" s="16"/>
      <c r="C106" s="16"/>
      <c r="D106" s="40"/>
      <c r="E106" s="16"/>
      <c r="F106" s="16"/>
      <c r="G106" s="2"/>
      <c r="H106" s="5"/>
      <c r="I106" s="5"/>
      <c r="J106" s="5"/>
      <c r="K106" s="5"/>
    </row>
    <row r="107" spans="1:21" x14ac:dyDescent="0.2">
      <c r="A107" s="17"/>
      <c r="B107" s="16"/>
      <c r="C107" s="16"/>
      <c r="D107" s="40"/>
      <c r="E107" s="16"/>
      <c r="F107" s="16"/>
      <c r="G107" s="2"/>
      <c r="H107" s="5"/>
      <c r="I107" s="5"/>
      <c r="J107" s="5"/>
      <c r="K107" s="5"/>
    </row>
    <row r="108" spans="1:21" x14ac:dyDescent="0.2">
      <c r="A108" s="17"/>
      <c r="B108" s="16"/>
      <c r="C108" s="16"/>
      <c r="D108" s="40"/>
      <c r="E108" s="16"/>
      <c r="F108" s="16"/>
      <c r="G108" s="2"/>
      <c r="H108" s="5"/>
      <c r="I108" s="5"/>
      <c r="J108" s="5"/>
      <c r="K108" s="5"/>
    </row>
    <row r="109" spans="1:21" x14ac:dyDescent="0.2">
      <c r="A109" s="17"/>
      <c r="B109" s="16"/>
      <c r="C109" s="16"/>
      <c r="D109" s="40"/>
      <c r="E109" s="16"/>
      <c r="F109" s="16"/>
      <c r="G109" s="2"/>
      <c r="H109" s="5"/>
      <c r="I109" s="5"/>
      <c r="J109" s="5"/>
      <c r="K109" s="5"/>
    </row>
    <row r="110" spans="1:21" x14ac:dyDescent="0.2">
      <c r="A110" s="17"/>
      <c r="B110" s="16"/>
      <c r="C110" s="16"/>
      <c r="D110" s="40"/>
      <c r="E110" s="16"/>
      <c r="F110" s="16"/>
      <c r="G110" s="2"/>
      <c r="H110" s="5"/>
      <c r="I110" s="5"/>
      <c r="J110" s="5"/>
      <c r="K110" s="5"/>
    </row>
    <row r="111" spans="1:21" x14ac:dyDescent="0.2">
      <c r="A111" s="17"/>
      <c r="B111" s="16"/>
      <c r="C111" s="16"/>
      <c r="D111" s="40"/>
      <c r="E111" s="16"/>
      <c r="F111" s="16"/>
      <c r="G111" s="2"/>
      <c r="H111" s="5"/>
      <c r="I111" s="5"/>
      <c r="J111" s="5"/>
      <c r="K111" s="5"/>
    </row>
    <row r="112" spans="1:21" x14ac:dyDescent="0.2">
      <c r="A112" s="17"/>
      <c r="B112" s="16"/>
      <c r="C112" s="16"/>
      <c r="D112" s="40"/>
      <c r="E112" s="16"/>
      <c r="F112" s="16"/>
      <c r="G112" s="2"/>
      <c r="H112" s="5"/>
      <c r="I112" s="5"/>
      <c r="J112" s="5"/>
      <c r="K112" s="5"/>
    </row>
    <row r="113" spans="1:11" x14ac:dyDescent="0.2">
      <c r="A113" s="17"/>
      <c r="B113" s="16"/>
      <c r="C113" s="16"/>
      <c r="D113" s="40"/>
      <c r="E113" s="16"/>
      <c r="F113" s="16"/>
      <c r="G113" s="2"/>
      <c r="H113" s="5"/>
      <c r="I113" s="5"/>
      <c r="J113" s="5"/>
      <c r="K113" s="5"/>
    </row>
    <row r="114" spans="1:11" x14ac:dyDescent="0.2">
      <c r="A114" s="17"/>
      <c r="B114" s="16"/>
      <c r="C114" s="16"/>
      <c r="D114" s="40"/>
      <c r="E114" s="16"/>
      <c r="F114" s="16"/>
      <c r="G114" s="2"/>
      <c r="H114" s="5"/>
      <c r="I114" s="5"/>
      <c r="J114" s="5"/>
      <c r="K114" s="5"/>
    </row>
    <row r="115" spans="1:11" x14ac:dyDescent="0.2">
      <c r="A115" s="17"/>
      <c r="B115" s="16"/>
      <c r="C115" s="16"/>
      <c r="D115" s="40"/>
      <c r="E115" s="16"/>
      <c r="F115" s="16"/>
      <c r="G115" s="2"/>
      <c r="H115" s="5"/>
      <c r="I115" s="5"/>
      <c r="J115" s="5"/>
      <c r="K115" s="5"/>
    </row>
    <row r="116" spans="1:11" x14ac:dyDescent="0.2">
      <c r="A116" s="17"/>
      <c r="B116" s="16"/>
      <c r="C116" s="16"/>
      <c r="D116" s="40"/>
      <c r="E116" s="16"/>
      <c r="F116" s="16"/>
      <c r="G116" s="2"/>
      <c r="H116" s="5"/>
      <c r="I116" s="5"/>
      <c r="J116" s="5"/>
      <c r="K116" s="5"/>
    </row>
    <row r="117" spans="1:11" x14ac:dyDescent="0.2">
      <c r="A117" s="17"/>
      <c r="B117" s="16"/>
      <c r="C117" s="16"/>
      <c r="D117" s="40"/>
      <c r="E117" s="16"/>
      <c r="F117" s="16"/>
      <c r="G117" s="2"/>
      <c r="H117" s="5"/>
      <c r="I117" s="5"/>
      <c r="J117" s="5"/>
      <c r="K117" s="5"/>
    </row>
    <row r="118" spans="1:11" x14ac:dyDescent="0.2">
      <c r="A118" s="17"/>
      <c r="B118" s="16"/>
      <c r="C118" s="16"/>
      <c r="D118" s="40"/>
      <c r="E118" s="16"/>
      <c r="F118" s="16"/>
      <c r="G118" s="2"/>
      <c r="H118" s="5"/>
      <c r="I118" s="5"/>
      <c r="J118" s="5"/>
      <c r="K118" s="5"/>
    </row>
    <row r="119" spans="1:11" x14ac:dyDescent="0.2">
      <c r="A119" s="17"/>
      <c r="B119" s="16"/>
      <c r="C119" s="16"/>
      <c r="D119" s="40"/>
      <c r="E119" s="16"/>
      <c r="F119" s="16"/>
      <c r="G119" s="2"/>
      <c r="H119" s="5"/>
      <c r="I119" s="5"/>
      <c r="J119" s="5"/>
      <c r="K119" s="5"/>
    </row>
    <row r="120" spans="1:11" x14ac:dyDescent="0.2">
      <c r="A120" s="17"/>
      <c r="B120" s="16"/>
      <c r="C120" s="16"/>
      <c r="D120" s="40"/>
      <c r="E120" s="16"/>
      <c r="F120" s="16"/>
      <c r="G120" s="2"/>
      <c r="H120" s="5"/>
      <c r="I120" s="5"/>
      <c r="J120" s="5"/>
      <c r="K120" s="5"/>
    </row>
    <row r="121" spans="1:11" x14ac:dyDescent="0.2">
      <c r="A121" s="17"/>
      <c r="B121" s="16"/>
      <c r="C121" s="16"/>
      <c r="D121" s="40"/>
      <c r="E121" s="16"/>
      <c r="F121" s="16"/>
      <c r="G121" s="2"/>
      <c r="H121" s="5"/>
      <c r="I121" s="5"/>
      <c r="J121" s="5"/>
      <c r="K121" s="5"/>
    </row>
    <row r="122" spans="1:11" x14ac:dyDescent="0.2">
      <c r="A122" s="17"/>
      <c r="B122" s="16"/>
      <c r="C122" s="16"/>
      <c r="D122" s="40"/>
      <c r="E122" s="16"/>
      <c r="F122" s="16"/>
      <c r="G122" s="2"/>
      <c r="H122" s="5"/>
      <c r="I122" s="5"/>
      <c r="J122" s="5"/>
      <c r="K122" s="5"/>
    </row>
    <row r="123" spans="1:11" hidden="1" x14ac:dyDescent="0.2">
      <c r="A123" s="17"/>
      <c r="B123" s="16"/>
      <c r="C123" s="16"/>
      <c r="D123" s="40"/>
      <c r="E123" s="16"/>
      <c r="F123" s="16"/>
    </row>
    <row r="124" spans="1:11" hidden="1" x14ac:dyDescent="0.2">
      <c r="A124" s="17"/>
      <c r="B124" s="16"/>
      <c r="C124" s="16"/>
      <c r="D124" s="40"/>
      <c r="E124" s="16"/>
      <c r="F124" s="16"/>
    </row>
    <row r="125" spans="1:11" hidden="1" x14ac:dyDescent="0.2">
      <c r="A125" s="17"/>
      <c r="B125" s="16"/>
      <c r="C125" s="16"/>
      <c r="D125" s="16"/>
      <c r="E125" s="16"/>
      <c r="F125" s="41"/>
    </row>
    <row r="126" spans="1:11" hidden="1" x14ac:dyDescent="0.2"/>
    <row r="127" spans="1:11" hidden="1" x14ac:dyDescent="0.2"/>
    <row r="128" spans="1:11" x14ac:dyDescent="0.2"/>
    <row r="129" x14ac:dyDescent="0.2"/>
    <row r="130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</sheetData>
  <mergeCells count="17">
    <mergeCell ref="B5:C5"/>
    <mergeCell ref="B12:C12"/>
    <mergeCell ref="B6:C6"/>
    <mergeCell ref="B7:C7"/>
    <mergeCell ref="B8:C8"/>
    <mergeCell ref="B9:C9"/>
    <mergeCell ref="B10:C10"/>
    <mergeCell ref="B11:C11"/>
    <mergeCell ref="B13:C13"/>
    <mergeCell ref="B21:C21"/>
    <mergeCell ref="B20:C20"/>
    <mergeCell ref="B19:C19"/>
    <mergeCell ref="B18:C18"/>
    <mergeCell ref="B17:C17"/>
    <mergeCell ref="B16:C16"/>
    <mergeCell ref="B15:C15"/>
    <mergeCell ref="B14:C14"/>
  </mergeCells>
  <phoneticPr fontId="0" type="noConversion"/>
  <hyperlinks>
    <hyperlink ref="B4" location="Indice!A1" display="&lt;&lt; VOLVER"/>
    <hyperlink ref="B104" location="Indice!A1" display="&lt;&lt; VOLVER"/>
  </hyperlinks>
  <pageMargins left="0.75" right="0.75" top="1" bottom="1" header="0" footer="0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W256"/>
  <sheetViews>
    <sheetView showGridLines="0" topLeftCell="A91" zoomScaleNormal="100" zoomScaleSheetLayoutView="100" workbookViewId="0">
      <selection activeCell="J106" sqref="J106"/>
    </sheetView>
  </sheetViews>
  <sheetFormatPr baseColWidth="10" defaultColWidth="0" defaultRowHeight="12.75" zeroHeight="1" x14ac:dyDescent="0.2"/>
  <cols>
    <col min="1" max="1" width="20.42578125" style="119" customWidth="1"/>
    <col min="2" max="2" width="6.85546875" style="119" customWidth="1"/>
    <col min="3" max="3" width="15.5703125" style="119" customWidth="1"/>
    <col min="4" max="4" width="8" style="119" customWidth="1"/>
    <col min="5" max="10" width="17.7109375" style="119" customWidth="1"/>
    <col min="11" max="16384" width="0" style="119" hidden="1"/>
  </cols>
  <sheetData>
    <row r="1" spans="1:23" ht="33.75" customHeight="1" x14ac:dyDescent="0.2">
      <c r="A1" s="111"/>
      <c r="B1" s="111"/>
      <c r="C1" s="111"/>
      <c r="D1" s="111"/>
      <c r="E1" s="111"/>
      <c r="F1" s="111"/>
      <c r="G1" s="111"/>
      <c r="H1" s="111"/>
      <c r="I1" s="111"/>
      <c r="J1" s="118"/>
    </row>
    <row r="2" spans="1:23" s="123" customFormat="1" ht="15" x14ac:dyDescent="0.25">
      <c r="A2" s="120"/>
      <c r="B2" s="121" t="s">
        <v>60</v>
      </c>
      <c r="C2" s="141"/>
      <c r="D2" s="120"/>
      <c r="E2" s="122"/>
      <c r="F2" s="120"/>
      <c r="G2" s="120"/>
      <c r="H2" s="120"/>
      <c r="I2" s="120"/>
      <c r="J2" s="118"/>
    </row>
    <row r="3" spans="1:23" s="123" customFormat="1" ht="15" x14ac:dyDescent="0.25">
      <c r="A3" s="120"/>
      <c r="B3" s="121" t="s">
        <v>61</v>
      </c>
      <c r="C3" s="141"/>
      <c r="D3" s="120"/>
      <c r="E3" s="122"/>
      <c r="F3" s="120"/>
      <c r="G3" s="120"/>
      <c r="H3" s="120"/>
      <c r="I3" s="120"/>
      <c r="J3" s="118"/>
    </row>
    <row r="4" spans="1:23" ht="28.5" customHeight="1" thickBot="1" x14ac:dyDescent="0.25">
      <c r="A4" s="111"/>
      <c r="B4" s="111"/>
      <c r="C4" s="140" t="s">
        <v>18</v>
      </c>
      <c r="D4" s="111"/>
      <c r="E4" s="111"/>
      <c r="F4" s="111"/>
      <c r="G4" s="111"/>
      <c r="H4" s="111"/>
      <c r="I4" s="111"/>
      <c r="J4" s="118"/>
      <c r="R4" s="124"/>
    </row>
    <row r="5" spans="1:23" ht="24.75" thickBot="1" x14ac:dyDescent="0.25">
      <c r="A5" s="111"/>
      <c r="B5" s="118"/>
      <c r="C5" s="284" t="s">
        <v>14</v>
      </c>
      <c r="D5" s="285"/>
      <c r="E5" s="142" t="s">
        <v>20</v>
      </c>
      <c r="F5" s="143" t="s">
        <v>22</v>
      </c>
      <c r="G5" s="143" t="s">
        <v>21</v>
      </c>
      <c r="H5" s="143" t="s">
        <v>23</v>
      </c>
      <c r="I5" s="118"/>
      <c r="J5" s="118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</row>
    <row r="6" spans="1:23" x14ac:dyDescent="0.2">
      <c r="A6" s="111"/>
      <c r="B6" s="126"/>
      <c r="C6" s="282">
        <v>2000</v>
      </c>
      <c r="D6" s="283"/>
      <c r="E6" s="127">
        <v>43231</v>
      </c>
      <c r="F6" s="128">
        <v>32604</v>
      </c>
      <c r="G6" s="126">
        <v>37498</v>
      </c>
      <c r="H6" s="128">
        <v>8006</v>
      </c>
      <c r="I6" s="126"/>
      <c r="J6" s="118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spans="1:23" x14ac:dyDescent="0.2">
      <c r="A7" s="111"/>
      <c r="B7" s="126"/>
      <c r="C7" s="282">
        <v>2001</v>
      </c>
      <c r="D7" s="283"/>
      <c r="E7" s="127">
        <v>58458</v>
      </c>
      <c r="F7" s="128">
        <v>66965</v>
      </c>
      <c r="G7" s="126">
        <v>103107</v>
      </c>
      <c r="H7" s="128">
        <v>21304</v>
      </c>
      <c r="I7" s="126"/>
      <c r="J7" s="118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</row>
    <row r="8" spans="1:23" x14ac:dyDescent="0.2">
      <c r="A8" s="111"/>
      <c r="B8" s="126"/>
      <c r="C8" s="282">
        <v>2002</v>
      </c>
      <c r="D8" s="283"/>
      <c r="E8" s="127">
        <v>70020</v>
      </c>
      <c r="F8" s="128">
        <v>86264</v>
      </c>
      <c r="G8" s="126">
        <v>142805</v>
      </c>
      <c r="H8" s="128">
        <v>51911</v>
      </c>
      <c r="I8" s="126"/>
      <c r="J8" s="118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</row>
    <row r="9" spans="1:23" x14ac:dyDescent="0.2">
      <c r="A9" s="111"/>
      <c r="B9" s="126"/>
      <c r="C9" s="282">
        <v>2003</v>
      </c>
      <c r="D9" s="283"/>
      <c r="E9" s="127">
        <v>78581</v>
      </c>
      <c r="F9" s="128">
        <v>83869</v>
      </c>
      <c r="G9" s="126">
        <v>159501</v>
      </c>
      <c r="H9" s="128">
        <v>59430</v>
      </c>
      <c r="I9" s="126"/>
      <c r="J9" s="118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</row>
    <row r="10" spans="1:23" x14ac:dyDescent="0.2">
      <c r="A10" s="111"/>
      <c r="B10" s="126"/>
      <c r="C10" s="282">
        <v>2004</v>
      </c>
      <c r="D10" s="283"/>
      <c r="E10" s="127">
        <v>77436</v>
      </c>
      <c r="F10" s="128">
        <v>96450</v>
      </c>
      <c r="G10" s="126">
        <v>167962</v>
      </c>
      <c r="H10" s="128">
        <v>89761</v>
      </c>
      <c r="I10" s="126"/>
      <c r="J10" s="118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</row>
    <row r="11" spans="1:23" x14ac:dyDescent="0.2">
      <c r="A11" s="111"/>
      <c r="B11" s="126"/>
      <c r="C11" s="282">
        <v>2005</v>
      </c>
      <c r="D11" s="283"/>
      <c r="E11" s="127">
        <v>66618</v>
      </c>
      <c r="F11" s="128">
        <v>105958</v>
      </c>
      <c r="G11" s="126">
        <v>146570</v>
      </c>
      <c r="H11" s="128">
        <v>62380</v>
      </c>
      <c r="I11" s="126"/>
      <c r="J11" s="118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</row>
    <row r="12" spans="1:23" x14ac:dyDescent="0.2">
      <c r="A12" s="111"/>
      <c r="B12" s="126"/>
      <c r="C12" s="282">
        <v>2006</v>
      </c>
      <c r="D12" s="283"/>
      <c r="E12" s="127">
        <v>67208.134718333327</v>
      </c>
      <c r="F12" s="128">
        <v>114566.64927350005</v>
      </c>
      <c r="G12" s="126">
        <v>127168.81700000017</v>
      </c>
      <c r="H12" s="128">
        <v>52843.505000000019</v>
      </c>
      <c r="I12" s="126"/>
      <c r="J12" s="118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</row>
    <row r="13" spans="1:23" x14ac:dyDescent="0.2">
      <c r="A13" s="111"/>
      <c r="B13" s="126"/>
      <c r="C13" s="282">
        <v>2007</v>
      </c>
      <c r="D13" s="283"/>
      <c r="E13" s="144">
        <v>51547.957033333398</v>
      </c>
      <c r="F13" s="145">
        <v>98663.406816666728</v>
      </c>
      <c r="G13" s="131">
        <v>87168.425000000265</v>
      </c>
      <c r="H13" s="145">
        <v>41310.703000000052</v>
      </c>
      <c r="I13" s="126"/>
      <c r="J13" s="118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</row>
    <row r="14" spans="1:23" x14ac:dyDescent="0.2">
      <c r="A14" s="111"/>
      <c r="B14" s="126"/>
      <c r="C14" s="282">
        <v>2008</v>
      </c>
      <c r="D14" s="283"/>
      <c r="E14" s="144">
        <v>49401.701100000064</v>
      </c>
      <c r="F14" s="145">
        <v>104677.96218333344</v>
      </c>
      <c r="G14" s="131">
        <v>63818.634000000166</v>
      </c>
      <c r="H14" s="145">
        <v>38764.382000000041</v>
      </c>
      <c r="I14" s="126"/>
      <c r="J14" s="118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</row>
    <row r="15" spans="1:23" x14ac:dyDescent="0.2">
      <c r="A15" s="111"/>
      <c r="B15" s="126"/>
      <c r="C15" s="282">
        <v>2009</v>
      </c>
      <c r="D15" s="283"/>
      <c r="E15" s="144">
        <v>55278.406000000046</v>
      </c>
      <c r="F15" s="145">
        <v>101010.06300000007</v>
      </c>
      <c r="G15" s="131">
        <v>48569.673000000083</v>
      </c>
      <c r="H15" s="145">
        <v>40734.539000000033</v>
      </c>
      <c r="I15" s="126"/>
      <c r="J15" s="118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</row>
    <row r="16" spans="1:23" x14ac:dyDescent="0.2">
      <c r="A16" s="111"/>
      <c r="B16" s="126"/>
      <c r="C16" s="282">
        <v>2010</v>
      </c>
      <c r="D16" s="283"/>
      <c r="E16" s="144">
        <f>+E35</f>
        <v>63344.728616666733</v>
      </c>
      <c r="F16" s="145">
        <f>+F35</f>
        <v>106819.34261666672</v>
      </c>
      <c r="G16" s="131">
        <f>+G35</f>
        <v>48898.817000000061</v>
      </c>
      <c r="H16" s="145">
        <f>+H35</f>
        <v>41078.791000000012</v>
      </c>
      <c r="I16" s="126"/>
      <c r="J16" s="118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</row>
    <row r="17" spans="1:23" x14ac:dyDescent="0.2">
      <c r="A17" s="111"/>
      <c r="B17" s="126"/>
      <c r="C17" s="282">
        <v>2011</v>
      </c>
      <c r="D17" s="283"/>
      <c r="E17" s="144">
        <f>+E48</f>
        <v>79587.590833333365</v>
      </c>
      <c r="F17" s="145">
        <f>+F48</f>
        <v>95179.492000000013</v>
      </c>
      <c r="G17" s="131">
        <f>+G48</f>
        <v>48199.131000000023</v>
      </c>
      <c r="H17" s="145">
        <f>+H48</f>
        <v>39614.765000000007</v>
      </c>
      <c r="I17" s="126"/>
      <c r="J17" s="118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</row>
    <row r="18" spans="1:23" x14ac:dyDescent="0.2">
      <c r="A18" s="111"/>
      <c r="B18" s="126"/>
      <c r="C18" s="282">
        <v>2012</v>
      </c>
      <c r="D18" s="283"/>
      <c r="E18" s="144">
        <f>+E61</f>
        <v>103133.07941666665</v>
      </c>
      <c r="F18" s="145">
        <f>+F61</f>
        <v>96392.489516666668</v>
      </c>
      <c r="G18" s="131">
        <f>+G61</f>
        <v>51901.674000000014</v>
      </c>
      <c r="H18" s="145">
        <f>+H61</f>
        <v>41882.963000000011</v>
      </c>
      <c r="I18" s="126"/>
      <c r="J18" s="118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</row>
    <row r="19" spans="1:23" x14ac:dyDescent="0.2">
      <c r="A19" s="111"/>
      <c r="B19" s="126"/>
      <c r="C19" s="282">
        <v>2013</v>
      </c>
      <c r="D19" s="283"/>
      <c r="E19" s="144">
        <f>+E74</f>
        <v>94921.183066666679</v>
      </c>
      <c r="F19" s="145">
        <f>+F74</f>
        <v>96799.210833333331</v>
      </c>
      <c r="G19" s="131">
        <f>+G74</f>
        <v>44337.789000000019</v>
      </c>
      <c r="H19" s="145">
        <f>+H74</f>
        <v>60217.917999999998</v>
      </c>
      <c r="I19" s="126"/>
      <c r="J19" s="118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</row>
    <row r="20" spans="1:23" x14ac:dyDescent="0.2">
      <c r="A20" s="111"/>
      <c r="B20" s="126"/>
      <c r="C20" s="282">
        <v>2014</v>
      </c>
      <c r="D20" s="283"/>
      <c r="E20" s="144">
        <f>+E87</f>
        <v>86751.798466666689</v>
      </c>
      <c r="F20" s="145">
        <f t="shared" ref="F20:H20" si="0">+F87</f>
        <v>136678.06366666668</v>
      </c>
      <c r="G20" s="131">
        <f t="shared" si="0"/>
        <v>39442.815000000024</v>
      </c>
      <c r="H20" s="145">
        <f t="shared" si="0"/>
        <v>95244.677000000011</v>
      </c>
      <c r="I20" s="126"/>
      <c r="J20" s="118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spans="1:23" ht="13.5" thickBot="1" x14ac:dyDescent="0.25">
      <c r="A21" s="111"/>
      <c r="B21" s="126"/>
      <c r="C21" s="286">
        <v>2015</v>
      </c>
      <c r="D21" s="287"/>
      <c r="E21" s="146">
        <f>+E100</f>
        <v>79441.506733333314</v>
      </c>
      <c r="F21" s="147">
        <f t="shared" ref="F21:H21" si="1">+F100</f>
        <v>149303.16508333333</v>
      </c>
      <c r="G21" s="148">
        <f t="shared" si="1"/>
        <v>35315.208000000006</v>
      </c>
      <c r="H21" s="147">
        <f t="shared" si="1"/>
        <v>74069.948000000048</v>
      </c>
      <c r="I21" s="126"/>
      <c r="J21" s="118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</row>
    <row r="22" spans="1:23" ht="24.75" thickBot="1" x14ac:dyDescent="0.25">
      <c r="A22" s="111"/>
      <c r="B22" s="118"/>
      <c r="C22" s="130" t="s">
        <v>0</v>
      </c>
      <c r="D22" s="130" t="s">
        <v>1</v>
      </c>
      <c r="E22" s="142" t="s">
        <v>20</v>
      </c>
      <c r="F22" s="143" t="s">
        <v>22</v>
      </c>
      <c r="G22" s="143" t="s">
        <v>21</v>
      </c>
      <c r="H22" s="143" t="s">
        <v>23</v>
      </c>
      <c r="I22" s="118"/>
      <c r="J22" s="118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</row>
    <row r="23" spans="1:23" x14ac:dyDescent="0.2">
      <c r="A23" s="111"/>
      <c r="B23" s="136"/>
      <c r="C23" s="138">
        <v>2010</v>
      </c>
      <c r="D23" s="156" t="s">
        <v>2</v>
      </c>
      <c r="E23" s="127">
        <v>5121.3705500000087</v>
      </c>
      <c r="F23" s="128">
        <v>9278.9139666666651</v>
      </c>
      <c r="G23" s="126">
        <v>4175.6660000000047</v>
      </c>
      <c r="H23" s="128">
        <v>3462.7659999999992</v>
      </c>
      <c r="I23" s="136"/>
      <c r="J23" s="118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spans="1:23" x14ac:dyDescent="0.2">
      <c r="A24" s="111"/>
      <c r="B24" s="136"/>
      <c r="C24" s="138"/>
      <c r="D24" s="156" t="s">
        <v>19</v>
      </c>
      <c r="E24" s="127">
        <v>4934.2703833333399</v>
      </c>
      <c r="F24" s="128">
        <v>9126.6357000000062</v>
      </c>
      <c r="G24" s="126">
        <v>4009.8630000000067</v>
      </c>
      <c r="H24" s="128">
        <v>3352.6339999999996</v>
      </c>
      <c r="I24" s="136"/>
      <c r="J24" s="118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spans="1:23" x14ac:dyDescent="0.2">
      <c r="A25" s="111"/>
      <c r="B25" s="136"/>
      <c r="C25" s="138"/>
      <c r="D25" s="156" t="s">
        <v>4</v>
      </c>
      <c r="E25" s="127">
        <v>5710.1898500000025</v>
      </c>
      <c r="F25" s="128">
        <v>12418.64805</v>
      </c>
      <c r="G25" s="126">
        <v>4168.2980000000016</v>
      </c>
      <c r="H25" s="128">
        <v>4053.4429999999979</v>
      </c>
      <c r="I25" s="136"/>
      <c r="J25" s="118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spans="1:23" x14ac:dyDescent="0.2">
      <c r="A26" s="111"/>
      <c r="B26" s="136"/>
      <c r="C26" s="138"/>
      <c r="D26" s="156" t="s">
        <v>5</v>
      </c>
      <c r="E26" s="127">
        <v>4978.8883500000138</v>
      </c>
      <c r="F26" s="128">
        <v>8765.8428333333413</v>
      </c>
      <c r="G26" s="126">
        <v>3873.8660000000013</v>
      </c>
      <c r="H26" s="128">
        <v>3356.8250000000025</v>
      </c>
      <c r="I26" s="136"/>
      <c r="J26" s="118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spans="1:23" x14ac:dyDescent="0.2">
      <c r="A27" s="111"/>
      <c r="B27" s="136"/>
      <c r="C27" s="138"/>
      <c r="D27" s="156" t="s">
        <v>6</v>
      </c>
      <c r="E27" s="127">
        <v>5102.179483333337</v>
      </c>
      <c r="F27" s="128">
        <v>8903.4660500000082</v>
      </c>
      <c r="G27" s="126">
        <v>4111.3079999999954</v>
      </c>
      <c r="H27" s="128">
        <v>3353.1769999999979</v>
      </c>
      <c r="I27" s="136"/>
      <c r="J27" s="118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spans="1:23" x14ac:dyDescent="0.2">
      <c r="A28" s="111"/>
      <c r="B28" s="136"/>
      <c r="C28" s="138"/>
      <c r="D28" s="156" t="s">
        <v>7</v>
      </c>
      <c r="E28" s="127">
        <v>4776.4260833333383</v>
      </c>
      <c r="F28" s="128">
        <v>8311.044816666672</v>
      </c>
      <c r="G28" s="126">
        <v>3804.4180000000133</v>
      </c>
      <c r="H28" s="128">
        <v>3291.6729999999984</v>
      </c>
      <c r="I28" s="136"/>
      <c r="J28" s="118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spans="1:23" x14ac:dyDescent="0.2">
      <c r="A29" s="111"/>
      <c r="B29" s="136"/>
      <c r="C29" s="138"/>
      <c r="D29" s="156" t="s">
        <v>8</v>
      </c>
      <c r="E29" s="127">
        <v>4887.544333333346</v>
      </c>
      <c r="F29" s="128">
        <v>8228.5012333333452</v>
      </c>
      <c r="G29" s="126">
        <v>3903.1470000000145</v>
      </c>
      <c r="H29" s="128">
        <v>3212.8530000000064</v>
      </c>
      <c r="I29" s="136"/>
      <c r="J29" s="118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spans="1:23" x14ac:dyDescent="0.2">
      <c r="A30" s="111"/>
      <c r="B30" s="136"/>
      <c r="C30" s="138"/>
      <c r="D30" s="156" t="s">
        <v>9</v>
      </c>
      <c r="E30" s="127">
        <v>5103.1606166666761</v>
      </c>
      <c r="F30" s="128">
        <v>7963.8155166666738</v>
      </c>
      <c r="G30" s="126">
        <v>4023.8170000000105</v>
      </c>
      <c r="H30" s="128">
        <v>3136.2200000000025</v>
      </c>
      <c r="I30" s="136"/>
      <c r="J30" s="118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spans="1:23" x14ac:dyDescent="0.2">
      <c r="A31" s="111"/>
      <c r="B31" s="136"/>
      <c r="C31" s="138"/>
      <c r="D31" s="156" t="s">
        <v>10</v>
      </c>
      <c r="E31" s="127">
        <v>5063.4775000000045</v>
      </c>
      <c r="F31" s="128">
        <v>8083.1133166666677</v>
      </c>
      <c r="G31" s="126">
        <v>3827.7690000000025</v>
      </c>
      <c r="H31" s="128">
        <v>3282.720000000003</v>
      </c>
      <c r="I31" s="136"/>
      <c r="J31" s="118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spans="1:23" x14ac:dyDescent="0.2">
      <c r="A32" s="111"/>
      <c r="B32" s="136"/>
      <c r="C32" s="138"/>
      <c r="D32" s="156" t="s">
        <v>11</v>
      </c>
      <c r="E32" s="127">
        <v>5770.5165333333343</v>
      </c>
      <c r="F32" s="128">
        <v>8973.0819166666661</v>
      </c>
      <c r="G32" s="126">
        <v>4591.9230000000025</v>
      </c>
      <c r="H32" s="128">
        <v>3607.5250000000019</v>
      </c>
      <c r="I32" s="136"/>
      <c r="J32" s="118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spans="1:23" x14ac:dyDescent="0.2">
      <c r="A33" s="111"/>
      <c r="B33" s="136"/>
      <c r="C33" s="138"/>
      <c r="D33" s="156" t="s">
        <v>12</v>
      </c>
      <c r="E33" s="127">
        <v>5632.2855000000009</v>
      </c>
      <c r="F33" s="128">
        <v>8678.3330166666728</v>
      </c>
      <c r="G33" s="126">
        <v>4260.7310000000007</v>
      </c>
      <c r="H33" s="128">
        <v>3604.6330000000025</v>
      </c>
      <c r="I33" s="136"/>
      <c r="J33" s="118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spans="1:23" x14ac:dyDescent="0.2">
      <c r="A34" s="111"/>
      <c r="B34" s="136"/>
      <c r="C34" s="138"/>
      <c r="D34" s="156" t="s">
        <v>13</v>
      </c>
      <c r="E34" s="127">
        <v>6264.4194333333389</v>
      </c>
      <c r="F34" s="128">
        <v>8087.9462000000003</v>
      </c>
      <c r="G34" s="126">
        <v>4148.0110000000086</v>
      </c>
      <c r="H34" s="128">
        <v>3364.322000000001</v>
      </c>
      <c r="I34" s="136"/>
      <c r="J34" s="118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spans="1:23" ht="13.5" thickBot="1" x14ac:dyDescent="0.25">
      <c r="A35" s="111"/>
      <c r="B35" s="136"/>
      <c r="C35" s="113" t="s">
        <v>56</v>
      </c>
      <c r="D35" s="157"/>
      <c r="E35" s="114">
        <f>SUM(E23:E34)</f>
        <v>63344.728616666733</v>
      </c>
      <c r="F35" s="115">
        <f>SUM(F23:F34)</f>
        <v>106819.34261666672</v>
      </c>
      <c r="G35" s="116">
        <f>SUM(G23:G34)</f>
        <v>48898.817000000061</v>
      </c>
      <c r="H35" s="115">
        <f>SUM(H23:H34)</f>
        <v>41078.791000000012</v>
      </c>
      <c r="I35" s="136"/>
      <c r="J35" s="118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spans="1:23" x14ac:dyDescent="0.2">
      <c r="A36" s="111"/>
      <c r="B36" s="136"/>
      <c r="C36" s="138">
        <v>2011</v>
      </c>
      <c r="D36" s="156" t="s">
        <v>2</v>
      </c>
      <c r="E36" s="127">
        <v>6644.4194833333349</v>
      </c>
      <c r="F36" s="128">
        <v>8925.5079333333324</v>
      </c>
      <c r="G36" s="126">
        <v>4492.5830000000105</v>
      </c>
      <c r="H36" s="128">
        <v>3677.0749999999994</v>
      </c>
      <c r="I36" s="136"/>
      <c r="J36" s="118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spans="1:23" x14ac:dyDescent="0.2">
      <c r="A37" s="111"/>
      <c r="B37" s="136"/>
      <c r="C37" s="138"/>
      <c r="D37" s="156" t="s">
        <v>3</v>
      </c>
      <c r="E37" s="127">
        <v>6205.6624833333426</v>
      </c>
      <c r="F37" s="128">
        <v>8409.953183333344</v>
      </c>
      <c r="G37" s="126">
        <v>4018.4079999999985</v>
      </c>
      <c r="H37" s="128">
        <v>3552.0179999999973</v>
      </c>
      <c r="I37" s="136"/>
      <c r="J37" s="118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spans="1:23" x14ac:dyDescent="0.2">
      <c r="A38" s="111"/>
      <c r="B38" s="136"/>
      <c r="C38" s="138"/>
      <c r="D38" s="156" t="s">
        <v>4</v>
      </c>
      <c r="E38" s="127">
        <v>7101.5112833333324</v>
      </c>
      <c r="F38" s="128">
        <v>8678.50831666667</v>
      </c>
      <c r="G38" s="126">
        <v>4439.2840000000006</v>
      </c>
      <c r="H38" s="128">
        <v>3906.396000000002</v>
      </c>
      <c r="I38" s="136"/>
      <c r="J38" s="118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spans="1:23" x14ac:dyDescent="0.2">
      <c r="A39" s="111"/>
      <c r="B39" s="136"/>
      <c r="C39" s="138"/>
      <c r="D39" s="156" t="s">
        <v>5</v>
      </c>
      <c r="E39" s="127">
        <v>5572.6821166666723</v>
      </c>
      <c r="F39" s="128">
        <v>7212.6395166666671</v>
      </c>
      <c r="G39" s="126">
        <v>3594.6640000000002</v>
      </c>
      <c r="H39" s="128">
        <v>3107.030999999999</v>
      </c>
      <c r="I39" s="136"/>
      <c r="J39" s="118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spans="1:23" x14ac:dyDescent="0.2">
      <c r="A40" s="111"/>
      <c r="B40" s="136"/>
      <c r="C40" s="138"/>
      <c r="D40" s="156" t="s">
        <v>6</v>
      </c>
      <c r="E40" s="127">
        <v>5986.1064833333376</v>
      </c>
      <c r="F40" s="128">
        <v>8488.7315500000004</v>
      </c>
      <c r="G40" s="126">
        <v>3605.1070000000027</v>
      </c>
      <c r="H40" s="128">
        <v>3445.9670000000015</v>
      </c>
      <c r="I40" s="136"/>
      <c r="J40" s="118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spans="1:23" x14ac:dyDescent="0.2">
      <c r="A41" s="111"/>
      <c r="B41" s="136"/>
      <c r="C41" s="138"/>
      <c r="D41" s="156" t="s">
        <v>7</v>
      </c>
      <c r="E41" s="127">
        <v>5937.2043500000009</v>
      </c>
      <c r="F41" s="128">
        <v>8194.0918499999989</v>
      </c>
      <c r="G41" s="126">
        <v>3553.490000000003</v>
      </c>
      <c r="H41" s="128">
        <v>3249.7030000000022</v>
      </c>
      <c r="I41" s="136"/>
      <c r="J41" s="118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spans="1:23" x14ac:dyDescent="0.2">
      <c r="A42" s="111"/>
      <c r="B42" s="136"/>
      <c r="C42" s="138"/>
      <c r="D42" s="156" t="s">
        <v>8</v>
      </c>
      <c r="E42" s="127">
        <v>6024.9791999999979</v>
      </c>
      <c r="F42" s="128">
        <v>7841.8002999999935</v>
      </c>
      <c r="G42" s="126">
        <v>3469.468000000003</v>
      </c>
      <c r="H42" s="128">
        <v>3112.447000000001</v>
      </c>
      <c r="I42" s="136"/>
      <c r="J42" s="118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spans="1:23" x14ac:dyDescent="0.2">
      <c r="A43" s="111"/>
      <c r="B43" s="136"/>
      <c r="C43" s="138"/>
      <c r="D43" s="156" t="s">
        <v>9</v>
      </c>
      <c r="E43" s="127">
        <v>6100.1261666666669</v>
      </c>
      <c r="F43" s="128">
        <v>7806.7984666666653</v>
      </c>
      <c r="G43" s="126">
        <v>3430.4559999999988</v>
      </c>
      <c r="H43" s="128">
        <v>3054.7829999999994</v>
      </c>
      <c r="I43" s="136"/>
      <c r="J43" s="118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spans="1:23" x14ac:dyDescent="0.2">
      <c r="A44" s="111"/>
      <c r="B44" s="136"/>
      <c r="C44" s="138"/>
      <c r="D44" s="156" t="s">
        <v>10</v>
      </c>
      <c r="E44" s="127">
        <v>6204.4544166666656</v>
      </c>
      <c r="F44" s="128">
        <v>7386.2624333333351</v>
      </c>
      <c r="G44" s="126">
        <v>3503.9510000000032</v>
      </c>
      <c r="H44" s="128">
        <v>3046.8509999999992</v>
      </c>
      <c r="I44" s="136"/>
      <c r="J44" s="118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spans="1:23" x14ac:dyDescent="0.2">
      <c r="A45" s="111"/>
      <c r="B45" s="136"/>
      <c r="C45" s="138"/>
      <c r="D45" s="156" t="s">
        <v>11</v>
      </c>
      <c r="E45" s="127">
        <v>7469.8802166666619</v>
      </c>
      <c r="F45" s="128">
        <v>7297.9895499999966</v>
      </c>
      <c r="G45" s="126">
        <v>4329.3860000000004</v>
      </c>
      <c r="H45" s="128">
        <v>3016.1050000000009</v>
      </c>
      <c r="I45" s="136"/>
      <c r="J45" s="118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  <row r="46" spans="1:23" x14ac:dyDescent="0.2">
      <c r="A46" s="111"/>
      <c r="B46" s="136"/>
      <c r="C46" s="138"/>
      <c r="D46" s="156" t="s">
        <v>12</v>
      </c>
      <c r="E46" s="127">
        <v>7491.0042166666672</v>
      </c>
      <c r="F46" s="128">
        <v>7434.8625666666658</v>
      </c>
      <c r="G46" s="126">
        <v>4614.2640000000001</v>
      </c>
      <c r="H46" s="128">
        <v>3160.1140000000009</v>
      </c>
      <c r="I46" s="136"/>
      <c r="J46" s="118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</row>
    <row r="47" spans="1:23" x14ac:dyDescent="0.2">
      <c r="A47" s="111"/>
      <c r="B47" s="136"/>
      <c r="C47" s="138"/>
      <c r="D47" s="156" t="s">
        <v>13</v>
      </c>
      <c r="E47" s="127">
        <v>8849.560416666669</v>
      </c>
      <c r="F47" s="128">
        <v>7502.3463333333393</v>
      </c>
      <c r="G47" s="126">
        <v>5148.0700000000024</v>
      </c>
      <c r="H47" s="128">
        <v>3286.2749999999996</v>
      </c>
      <c r="I47" s="136"/>
      <c r="J47" s="118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</row>
    <row r="48" spans="1:23" ht="13.5" thickBot="1" x14ac:dyDescent="0.25">
      <c r="A48" s="111"/>
      <c r="B48" s="136"/>
      <c r="C48" s="113" t="s">
        <v>65</v>
      </c>
      <c r="D48" s="157"/>
      <c r="E48" s="170">
        <f>SUM(E36:E47)</f>
        <v>79587.590833333365</v>
      </c>
      <c r="F48" s="172">
        <f>SUM(F36:F47)</f>
        <v>95179.492000000013</v>
      </c>
      <c r="G48" s="177">
        <f>SUM(G36:G47)</f>
        <v>48199.131000000023</v>
      </c>
      <c r="H48" s="172">
        <f>SUM(H36:H47)</f>
        <v>39614.765000000007</v>
      </c>
      <c r="I48" s="136"/>
      <c r="J48" s="118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</row>
    <row r="49" spans="1:23" x14ac:dyDescent="0.2">
      <c r="A49" s="111"/>
      <c r="B49" s="136"/>
      <c r="C49" s="138">
        <v>2012</v>
      </c>
      <c r="D49" s="174" t="s">
        <v>2</v>
      </c>
      <c r="E49" s="132">
        <v>9356.1349833333243</v>
      </c>
      <c r="F49" s="133">
        <v>7624.1866166666687</v>
      </c>
      <c r="G49" s="134">
        <v>5287.7320000000027</v>
      </c>
      <c r="H49" s="133">
        <v>3159.4020000000014</v>
      </c>
      <c r="I49" s="136"/>
      <c r="J49" s="118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</row>
    <row r="50" spans="1:23" x14ac:dyDescent="0.2">
      <c r="A50" s="111"/>
      <c r="B50" s="136"/>
      <c r="C50" s="138"/>
      <c r="D50" s="174" t="s">
        <v>3</v>
      </c>
      <c r="E50" s="127">
        <v>7955.4461499999916</v>
      </c>
      <c r="F50" s="128">
        <v>8231.6617666666662</v>
      </c>
      <c r="G50" s="126">
        <v>4607.0110000000013</v>
      </c>
      <c r="H50" s="128">
        <v>3312.2340000000004</v>
      </c>
      <c r="I50" s="136"/>
      <c r="J50" s="118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</row>
    <row r="51" spans="1:23" x14ac:dyDescent="0.2">
      <c r="A51" s="111"/>
      <c r="B51" s="136"/>
      <c r="C51" s="138"/>
      <c r="D51" s="174" t="s">
        <v>4</v>
      </c>
      <c r="E51" s="127">
        <v>8960.8324499999926</v>
      </c>
      <c r="F51" s="128">
        <v>9101.319666666659</v>
      </c>
      <c r="G51" s="126">
        <v>4502.1570000000074</v>
      </c>
      <c r="H51" s="128">
        <v>3418.8740000000025</v>
      </c>
      <c r="I51" s="136"/>
      <c r="J51" s="118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</row>
    <row r="52" spans="1:23" x14ac:dyDescent="0.2">
      <c r="A52" s="111"/>
      <c r="B52" s="136"/>
      <c r="C52" s="138"/>
      <c r="D52" s="174" t="s">
        <v>5</v>
      </c>
      <c r="E52" s="127">
        <v>9199.3432833333336</v>
      </c>
      <c r="F52" s="128">
        <v>7855.7912666666707</v>
      </c>
      <c r="G52" s="126">
        <v>4549.4290000000083</v>
      </c>
      <c r="H52" s="128">
        <v>3033.3220000000006</v>
      </c>
      <c r="I52" s="136"/>
      <c r="J52" s="118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</row>
    <row r="53" spans="1:23" x14ac:dyDescent="0.2">
      <c r="A53" s="111"/>
      <c r="B53" s="136"/>
      <c r="C53" s="138"/>
      <c r="D53" s="174" t="s">
        <v>6</v>
      </c>
      <c r="E53" s="127">
        <v>8698.9622999999992</v>
      </c>
      <c r="F53" s="128">
        <v>7879.708800000004</v>
      </c>
      <c r="G53" s="126">
        <v>4429.0819999999985</v>
      </c>
      <c r="H53" s="128">
        <v>2983.8260000000023</v>
      </c>
      <c r="I53" s="136"/>
      <c r="J53" s="118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</row>
    <row r="54" spans="1:23" x14ac:dyDescent="0.2">
      <c r="A54" s="111"/>
      <c r="B54" s="136"/>
      <c r="C54" s="138"/>
      <c r="D54" s="174" t="s">
        <v>7</v>
      </c>
      <c r="E54" s="127">
        <v>8550.1954166666692</v>
      </c>
      <c r="F54" s="128">
        <v>7531.7993333333334</v>
      </c>
      <c r="G54" s="126">
        <v>4169.3810000000049</v>
      </c>
      <c r="H54" s="128">
        <v>2858.9589999999985</v>
      </c>
      <c r="I54" s="136"/>
      <c r="J54" s="118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</row>
    <row r="55" spans="1:23" x14ac:dyDescent="0.2">
      <c r="A55" s="111"/>
      <c r="B55" s="136"/>
      <c r="C55" s="138"/>
      <c r="D55" s="174" t="s">
        <v>8</v>
      </c>
      <c r="E55" s="127">
        <v>8175.9880666666695</v>
      </c>
      <c r="F55" s="128">
        <v>7654.7953999999972</v>
      </c>
      <c r="G55" s="126">
        <v>4075.3759999999988</v>
      </c>
      <c r="H55" s="128">
        <v>2943.0410000000015</v>
      </c>
      <c r="I55" s="136"/>
      <c r="J55" s="118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</row>
    <row r="56" spans="1:23" x14ac:dyDescent="0.2">
      <c r="A56" s="111"/>
      <c r="B56" s="136"/>
      <c r="C56" s="138"/>
      <c r="D56" s="174" t="s">
        <v>9</v>
      </c>
      <c r="E56" s="127">
        <v>7869.6991000000044</v>
      </c>
      <c r="F56" s="128">
        <v>7901.0046000000002</v>
      </c>
      <c r="G56" s="126">
        <v>3949.4500000000039</v>
      </c>
      <c r="H56" s="128">
        <v>3621.9480000000026</v>
      </c>
      <c r="I56" s="136"/>
      <c r="J56" s="118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</row>
    <row r="57" spans="1:23" x14ac:dyDescent="0.2">
      <c r="A57" s="111"/>
      <c r="B57" s="136"/>
      <c r="C57" s="138"/>
      <c r="D57" s="174" t="s">
        <v>10</v>
      </c>
      <c r="E57" s="127">
        <v>7753.1827666666668</v>
      </c>
      <c r="F57" s="128">
        <v>7651.3330166666692</v>
      </c>
      <c r="G57" s="126">
        <v>3819.6449999999991</v>
      </c>
      <c r="H57" s="128">
        <v>3478.5640000000012</v>
      </c>
      <c r="I57" s="136"/>
      <c r="J57" s="118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</row>
    <row r="58" spans="1:23" x14ac:dyDescent="0.2">
      <c r="A58" s="111"/>
      <c r="B58" s="136"/>
      <c r="C58" s="138"/>
      <c r="D58" s="174" t="s">
        <v>11</v>
      </c>
      <c r="E58" s="127">
        <v>8674.3746499999997</v>
      </c>
      <c r="F58" s="128">
        <v>8476.859733333331</v>
      </c>
      <c r="G58" s="126">
        <v>4220.5659999999953</v>
      </c>
      <c r="H58" s="128">
        <v>4325.9329999999991</v>
      </c>
      <c r="I58" s="136"/>
      <c r="J58" s="118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</row>
    <row r="59" spans="1:23" x14ac:dyDescent="0.2">
      <c r="A59" s="111"/>
      <c r="B59" s="136"/>
      <c r="C59" s="138"/>
      <c r="D59" s="174" t="s">
        <v>12</v>
      </c>
      <c r="E59" s="127">
        <v>8781.5307999999968</v>
      </c>
      <c r="F59" s="128">
        <v>8303.248450000001</v>
      </c>
      <c r="G59" s="126">
        <v>4060.603999999998</v>
      </c>
      <c r="H59" s="128">
        <v>4314.3989999999985</v>
      </c>
      <c r="I59" s="136"/>
      <c r="J59" s="118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</row>
    <row r="60" spans="1:23" x14ac:dyDescent="0.2">
      <c r="A60" s="111"/>
      <c r="B60" s="136"/>
      <c r="C60" s="138"/>
      <c r="D60" s="174" t="s">
        <v>13</v>
      </c>
      <c r="E60" s="127">
        <v>9157.3894500000042</v>
      </c>
      <c r="F60" s="128">
        <v>8180.780866666667</v>
      </c>
      <c r="G60" s="126">
        <v>4231.2409999999982</v>
      </c>
      <c r="H60" s="128">
        <v>4432.4610000000002</v>
      </c>
      <c r="I60" s="136"/>
      <c r="J60" s="118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</row>
    <row r="61" spans="1:23" ht="13.5" thickBot="1" x14ac:dyDescent="0.25">
      <c r="A61" s="111"/>
      <c r="B61" s="136"/>
      <c r="C61" s="113" t="s">
        <v>66</v>
      </c>
      <c r="D61" s="171"/>
      <c r="E61" s="170">
        <f>SUM(E49:E60)</f>
        <v>103133.07941666665</v>
      </c>
      <c r="F61" s="172">
        <f>SUM(F49:F60)</f>
        <v>96392.489516666668</v>
      </c>
      <c r="G61" s="177">
        <f>SUM(G49:G60)</f>
        <v>51901.674000000014</v>
      </c>
      <c r="H61" s="172">
        <f>SUM(H49:H60)</f>
        <v>41882.963000000011</v>
      </c>
      <c r="I61" s="136"/>
      <c r="J61" s="118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</row>
    <row r="62" spans="1:23" x14ac:dyDescent="0.2">
      <c r="A62" s="111"/>
      <c r="B62" s="136"/>
      <c r="C62" s="137">
        <v>2013</v>
      </c>
      <c r="D62" s="175" t="s">
        <v>2</v>
      </c>
      <c r="E62" s="132">
        <v>8585.0888000000014</v>
      </c>
      <c r="F62" s="133">
        <v>8871.4159333333282</v>
      </c>
      <c r="G62" s="132">
        <v>4183.373000000005</v>
      </c>
      <c r="H62" s="133">
        <v>4330.293999999999</v>
      </c>
      <c r="I62" s="136"/>
      <c r="J62" s="118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</row>
    <row r="63" spans="1:23" x14ac:dyDescent="0.2">
      <c r="A63" s="111"/>
      <c r="B63" s="136"/>
      <c r="C63" s="169"/>
      <c r="D63" s="174" t="s">
        <v>3</v>
      </c>
      <c r="E63" s="127">
        <v>8133.7761833333388</v>
      </c>
      <c r="F63" s="128">
        <v>8353.2470499999963</v>
      </c>
      <c r="G63" s="127">
        <v>3712.5350000000035</v>
      </c>
      <c r="H63" s="128">
        <v>4532.3279999999977</v>
      </c>
      <c r="I63" s="136"/>
      <c r="J63" s="118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</row>
    <row r="64" spans="1:23" x14ac:dyDescent="0.2">
      <c r="A64" s="111"/>
      <c r="B64" s="136"/>
      <c r="C64" s="169"/>
      <c r="D64" s="174" t="s">
        <v>4</v>
      </c>
      <c r="E64" s="127">
        <v>9515.8405666666622</v>
      </c>
      <c r="F64" s="128">
        <v>8162.7878499999997</v>
      </c>
      <c r="G64" s="127">
        <v>4303.3330000000024</v>
      </c>
      <c r="H64" s="128">
        <v>4143.9669999999987</v>
      </c>
      <c r="I64" s="136"/>
      <c r="J64" s="118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</row>
    <row r="65" spans="1:23" x14ac:dyDescent="0.2">
      <c r="A65" s="111"/>
      <c r="B65" s="136"/>
      <c r="C65" s="200"/>
      <c r="D65" s="174" t="s">
        <v>5</v>
      </c>
      <c r="E65" s="127">
        <v>9183.4888000000101</v>
      </c>
      <c r="F65" s="128">
        <v>7862.7506833333327</v>
      </c>
      <c r="G65" s="127">
        <v>3972.4439999999981</v>
      </c>
      <c r="H65" s="128">
        <v>4212.255000000001</v>
      </c>
      <c r="I65" s="136"/>
      <c r="J65" s="118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</row>
    <row r="66" spans="1:23" x14ac:dyDescent="0.2">
      <c r="A66" s="111"/>
      <c r="B66" s="136"/>
      <c r="C66" s="200"/>
      <c r="D66" s="174" t="s">
        <v>6</v>
      </c>
      <c r="E66" s="127">
        <v>8033.4243166666647</v>
      </c>
      <c r="F66" s="128">
        <v>7581.2646500000001</v>
      </c>
      <c r="G66" s="127">
        <v>3795.0999999999981</v>
      </c>
      <c r="H66" s="128">
        <v>4071.3849999999993</v>
      </c>
      <c r="I66" s="136"/>
      <c r="J66" s="118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</row>
    <row r="67" spans="1:23" x14ac:dyDescent="0.2">
      <c r="A67" s="111"/>
      <c r="B67" s="136"/>
      <c r="C67" s="200"/>
      <c r="D67" s="174" t="s">
        <v>7</v>
      </c>
      <c r="E67" s="127">
        <v>7476.2063500000013</v>
      </c>
      <c r="F67" s="128">
        <v>7170.1563166666683</v>
      </c>
      <c r="G67" s="127">
        <v>3521.1530000000025</v>
      </c>
      <c r="H67" s="128">
        <v>3703.5430000000001</v>
      </c>
      <c r="I67" s="136"/>
      <c r="J67" s="118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</row>
    <row r="68" spans="1:23" x14ac:dyDescent="0.2">
      <c r="A68" s="111"/>
      <c r="B68" s="136"/>
      <c r="C68" s="169"/>
      <c r="D68" s="174" t="s">
        <v>8</v>
      </c>
      <c r="E68" s="127">
        <v>7291.580899999999</v>
      </c>
      <c r="F68" s="128">
        <v>7510.4389833333316</v>
      </c>
      <c r="G68" s="127">
        <v>3443.6050000000005</v>
      </c>
      <c r="H68" s="128">
        <v>5302.1040000000039</v>
      </c>
      <c r="I68" s="136"/>
      <c r="J68" s="118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</row>
    <row r="69" spans="1:23" x14ac:dyDescent="0.2">
      <c r="A69" s="111"/>
      <c r="B69" s="112"/>
      <c r="C69" s="152"/>
      <c r="D69" s="174" t="s">
        <v>9</v>
      </c>
      <c r="E69" s="127">
        <v>7113.1101833333269</v>
      </c>
      <c r="F69" s="128">
        <v>7747.6695666666692</v>
      </c>
      <c r="G69" s="127">
        <v>3392.2620000000047</v>
      </c>
      <c r="H69" s="128">
        <v>5295.9460000000008</v>
      </c>
      <c r="I69" s="112"/>
      <c r="J69" s="118"/>
      <c r="W69" s="124"/>
    </row>
    <row r="70" spans="1:23" x14ac:dyDescent="0.2">
      <c r="A70" s="111"/>
      <c r="B70" s="112"/>
      <c r="C70" s="152"/>
      <c r="D70" s="174" t="s">
        <v>10</v>
      </c>
      <c r="E70" s="127">
        <v>6822.051116666672</v>
      </c>
      <c r="F70" s="128">
        <v>8087.688000000001</v>
      </c>
      <c r="G70" s="127">
        <v>3211.1820000000012</v>
      </c>
      <c r="H70" s="128">
        <v>5576.25</v>
      </c>
      <c r="I70" s="112"/>
      <c r="J70" s="118"/>
    </row>
    <row r="71" spans="1:23" x14ac:dyDescent="0.2">
      <c r="A71" s="111"/>
      <c r="B71" s="112"/>
      <c r="C71" s="206"/>
      <c r="D71" s="174" t="s">
        <v>11</v>
      </c>
      <c r="E71" s="127">
        <v>7207.5174999999954</v>
      </c>
      <c r="F71" s="128">
        <v>9030.3838666666652</v>
      </c>
      <c r="G71" s="127">
        <v>3489.7030000000013</v>
      </c>
      <c r="H71" s="128">
        <v>6868.472999999999</v>
      </c>
      <c r="I71" s="112"/>
      <c r="J71" s="118"/>
    </row>
    <row r="72" spans="1:23" x14ac:dyDescent="0.2">
      <c r="A72" s="111"/>
      <c r="B72" s="112"/>
      <c r="C72" s="206"/>
      <c r="D72" s="174" t="s">
        <v>12</v>
      </c>
      <c r="E72" s="127">
        <v>7359.5363499999958</v>
      </c>
      <c r="F72" s="128">
        <v>7986.4514499999996</v>
      </c>
      <c r="G72" s="127">
        <v>3491.6140000000037</v>
      </c>
      <c r="H72" s="128">
        <v>5889.6840000000029</v>
      </c>
      <c r="I72" s="112"/>
      <c r="J72" s="118"/>
    </row>
    <row r="73" spans="1:23" x14ac:dyDescent="0.2">
      <c r="A73" s="111"/>
      <c r="B73" s="112"/>
      <c r="C73" s="206"/>
      <c r="D73" s="174" t="s">
        <v>13</v>
      </c>
      <c r="E73" s="127">
        <v>8199.5619999999999</v>
      </c>
      <c r="F73" s="128">
        <v>8434.9564833333388</v>
      </c>
      <c r="G73" s="127">
        <v>3821.4850000000001</v>
      </c>
      <c r="H73" s="128">
        <v>6291.6890000000012</v>
      </c>
      <c r="I73" s="112"/>
      <c r="J73" s="118"/>
    </row>
    <row r="74" spans="1:23" ht="13.5" thickBot="1" x14ac:dyDescent="0.25">
      <c r="A74" s="111"/>
      <c r="B74" s="112"/>
      <c r="C74" s="113" t="s">
        <v>67</v>
      </c>
      <c r="D74" s="171"/>
      <c r="E74" s="114">
        <f>SUM(E62:E73)</f>
        <v>94921.183066666679</v>
      </c>
      <c r="F74" s="115">
        <f>SUM(F62:F73)</f>
        <v>96799.210833333331</v>
      </c>
      <c r="G74" s="114">
        <f>SUM(G62:G73)</f>
        <v>44337.789000000019</v>
      </c>
      <c r="H74" s="115">
        <f>SUM(H62:H73)</f>
        <v>60217.917999999998</v>
      </c>
      <c r="I74" s="112"/>
      <c r="J74" s="118"/>
    </row>
    <row r="75" spans="1:23" x14ac:dyDescent="0.2">
      <c r="A75" s="111"/>
      <c r="B75" s="112"/>
      <c r="C75" s="137">
        <v>2014</v>
      </c>
      <c r="D75" s="175" t="s">
        <v>2</v>
      </c>
      <c r="E75" s="132">
        <v>7930.2468000000017</v>
      </c>
      <c r="F75" s="134">
        <v>9119.8338666666659</v>
      </c>
      <c r="G75" s="132">
        <v>3572.528000000003</v>
      </c>
      <c r="H75" s="133">
        <v>6489.836000000003</v>
      </c>
      <c r="I75" s="112"/>
      <c r="J75" s="118"/>
    </row>
    <row r="76" spans="1:23" x14ac:dyDescent="0.2">
      <c r="A76" s="111"/>
      <c r="B76" s="112"/>
      <c r="C76" s="206"/>
      <c r="D76" s="226" t="s">
        <v>3</v>
      </c>
      <c r="E76" s="127">
        <v>6999.8564999999926</v>
      </c>
      <c r="F76" s="126">
        <v>10130.331983333332</v>
      </c>
      <c r="G76" s="127">
        <v>3172.7329999999993</v>
      </c>
      <c r="H76" s="128">
        <v>7449.9850000000015</v>
      </c>
      <c r="I76" s="112"/>
      <c r="J76" s="118"/>
    </row>
    <row r="77" spans="1:23" x14ac:dyDescent="0.2">
      <c r="A77" s="111"/>
      <c r="B77" s="112"/>
      <c r="C77" s="206"/>
      <c r="D77" s="226" t="s">
        <v>4</v>
      </c>
      <c r="E77" s="127">
        <v>7828.5286833333339</v>
      </c>
      <c r="F77" s="126">
        <v>12590.372866666683</v>
      </c>
      <c r="G77" s="127">
        <v>3548.4880000000035</v>
      </c>
      <c r="H77" s="128">
        <v>8873.1890000000003</v>
      </c>
      <c r="I77" s="112"/>
      <c r="J77" s="118"/>
    </row>
    <row r="78" spans="1:23" x14ac:dyDescent="0.2">
      <c r="A78" s="111"/>
      <c r="B78" s="112"/>
      <c r="C78" s="206"/>
      <c r="D78" s="226" t="s">
        <v>5</v>
      </c>
      <c r="E78" s="127">
        <v>7377.3901166666665</v>
      </c>
      <c r="F78" s="126">
        <v>13463.998233333341</v>
      </c>
      <c r="G78" s="127">
        <v>3318.8040000000033</v>
      </c>
      <c r="H78" s="128">
        <v>9032.8960000000006</v>
      </c>
      <c r="I78" s="112"/>
      <c r="J78" s="118"/>
    </row>
    <row r="79" spans="1:23" x14ac:dyDescent="0.2">
      <c r="A79" s="111"/>
      <c r="B79" s="112"/>
      <c r="C79" s="206"/>
      <c r="D79" s="226" t="s">
        <v>6</v>
      </c>
      <c r="E79" s="127">
        <v>7628.5070000000096</v>
      </c>
      <c r="F79" s="126">
        <v>12666.638833333336</v>
      </c>
      <c r="G79" s="127">
        <v>3377.6620000000062</v>
      </c>
      <c r="H79" s="128">
        <v>9087.4510000000028</v>
      </c>
      <c r="I79" s="112"/>
      <c r="J79" s="118"/>
    </row>
    <row r="80" spans="1:23" x14ac:dyDescent="0.2">
      <c r="A80" s="111"/>
      <c r="B80" s="112"/>
      <c r="C80" s="206"/>
      <c r="D80" s="226" t="s">
        <v>7</v>
      </c>
      <c r="E80" s="127">
        <v>7009.930866666672</v>
      </c>
      <c r="F80" s="126">
        <v>11546.511116666663</v>
      </c>
      <c r="G80" s="127">
        <v>3246.9720000000011</v>
      </c>
      <c r="H80" s="128">
        <v>9391.7470000000012</v>
      </c>
      <c r="I80" s="112"/>
      <c r="J80" s="118"/>
    </row>
    <row r="81" spans="1:10" x14ac:dyDescent="0.2">
      <c r="C81" s="206"/>
      <c r="D81" s="226" t="s">
        <v>8</v>
      </c>
      <c r="E81" s="127">
        <v>7105.9511333333394</v>
      </c>
      <c r="F81" s="126">
        <v>10752.206233333332</v>
      </c>
      <c r="G81" s="127">
        <v>3421.5770000000016</v>
      </c>
      <c r="H81" s="128">
        <v>8093.3320000000031</v>
      </c>
    </row>
    <row r="82" spans="1:10" x14ac:dyDescent="0.2">
      <c r="C82" s="206"/>
      <c r="D82" s="226" t="s">
        <v>9</v>
      </c>
      <c r="E82" s="127">
        <v>7073.3709333333345</v>
      </c>
      <c r="F82" s="126">
        <v>10319.403883333338</v>
      </c>
      <c r="G82" s="127">
        <v>3210.8290000000025</v>
      </c>
      <c r="H82" s="128">
        <v>7239.4080000000004</v>
      </c>
    </row>
    <row r="83" spans="1:10" x14ac:dyDescent="0.2">
      <c r="C83" s="206"/>
      <c r="D83" s="226" t="s">
        <v>10</v>
      </c>
      <c r="E83" s="127">
        <v>6878.8257166666635</v>
      </c>
      <c r="F83" s="126">
        <v>10612.485516666666</v>
      </c>
      <c r="G83" s="127">
        <v>3052.0190000000007</v>
      </c>
      <c r="H83" s="128">
        <v>7190.2839999999987</v>
      </c>
    </row>
    <row r="84" spans="1:10" x14ac:dyDescent="0.2">
      <c r="C84" s="206"/>
      <c r="D84" s="226" t="s">
        <v>11</v>
      </c>
      <c r="E84" s="127">
        <v>6993.0857500000066</v>
      </c>
      <c r="F84" s="126">
        <v>11169.117166666669</v>
      </c>
      <c r="G84" s="127">
        <v>3124.3030000000026</v>
      </c>
      <c r="H84" s="128">
        <v>6835.0329999999985</v>
      </c>
    </row>
    <row r="85" spans="1:10" x14ac:dyDescent="0.2">
      <c r="C85" s="206"/>
      <c r="D85" s="226" t="s">
        <v>12</v>
      </c>
      <c r="E85" s="127">
        <v>6680.7964999999976</v>
      </c>
      <c r="F85" s="126">
        <v>11506.612883333328</v>
      </c>
      <c r="G85" s="127">
        <v>3072.257000000001</v>
      </c>
      <c r="H85" s="128">
        <v>7081.6700000000019</v>
      </c>
    </row>
    <row r="86" spans="1:10" x14ac:dyDescent="0.2">
      <c r="C86" s="206"/>
      <c r="D86" s="226" t="s">
        <v>13</v>
      </c>
      <c r="E86" s="127">
        <v>7245.3084666666691</v>
      </c>
      <c r="F86" s="126">
        <v>12800.551083333339</v>
      </c>
      <c r="G86" s="127">
        <v>3324.6430000000064</v>
      </c>
      <c r="H86" s="128">
        <v>8479.8460000000032</v>
      </c>
    </row>
    <row r="87" spans="1:10" ht="13.5" thickBot="1" x14ac:dyDescent="0.25">
      <c r="A87" s="111"/>
      <c r="B87" s="112"/>
      <c r="C87" s="113" t="s">
        <v>69</v>
      </c>
      <c r="D87" s="225"/>
      <c r="E87" s="114">
        <f>+SUM(E75:E86)</f>
        <v>86751.798466666689</v>
      </c>
      <c r="F87" s="116">
        <f t="shared" ref="F87:H87" si="2">+SUM(F75:F86)</f>
        <v>136678.06366666668</v>
      </c>
      <c r="G87" s="114">
        <f t="shared" si="2"/>
        <v>39442.815000000024</v>
      </c>
      <c r="H87" s="115">
        <f t="shared" si="2"/>
        <v>95244.677000000011</v>
      </c>
      <c r="I87" s="112"/>
      <c r="J87" s="118"/>
    </row>
    <row r="88" spans="1:10" x14ac:dyDescent="0.2">
      <c r="A88" s="111"/>
      <c r="B88" s="112"/>
      <c r="C88" s="137">
        <v>2015</v>
      </c>
      <c r="D88" s="175" t="s">
        <v>2</v>
      </c>
      <c r="E88" s="132">
        <v>7261.7682499999974</v>
      </c>
      <c r="F88" s="134">
        <v>12477.658300000021</v>
      </c>
      <c r="G88" s="132">
        <v>3209.8400000000074</v>
      </c>
      <c r="H88" s="133">
        <v>6973.5260000000007</v>
      </c>
      <c r="I88" s="112"/>
      <c r="J88" s="118"/>
    </row>
    <row r="89" spans="1:10" x14ac:dyDescent="0.2">
      <c r="A89" s="111"/>
      <c r="B89" s="112"/>
      <c r="C89" s="206"/>
      <c r="D89" s="228" t="s">
        <v>3</v>
      </c>
      <c r="E89" s="127">
        <v>6834.4909333333317</v>
      </c>
      <c r="F89" s="126">
        <v>11506.71725</v>
      </c>
      <c r="G89" s="127">
        <v>2980.7249999999976</v>
      </c>
      <c r="H89" s="128">
        <v>6347.5670000000018</v>
      </c>
      <c r="I89" s="112"/>
      <c r="J89" s="118"/>
    </row>
    <row r="90" spans="1:10" x14ac:dyDescent="0.2">
      <c r="A90" s="111"/>
      <c r="B90" s="112"/>
      <c r="C90" s="206"/>
      <c r="D90" s="228" t="s">
        <v>4</v>
      </c>
      <c r="E90" s="127">
        <v>7455.4733833333339</v>
      </c>
      <c r="F90" s="126">
        <v>12901.829283333329</v>
      </c>
      <c r="G90" s="127">
        <v>3216.5750000000039</v>
      </c>
      <c r="H90" s="128">
        <v>7047.2720000000118</v>
      </c>
      <c r="I90" s="112"/>
      <c r="J90" s="118"/>
    </row>
    <row r="91" spans="1:10" x14ac:dyDescent="0.2">
      <c r="A91" s="111"/>
      <c r="B91" s="112"/>
      <c r="C91" s="206"/>
      <c r="D91" s="228" t="s">
        <v>5</v>
      </c>
      <c r="E91" s="127">
        <v>6846.3456000000015</v>
      </c>
      <c r="F91" s="126">
        <v>10685.504333333336</v>
      </c>
      <c r="G91" s="127">
        <v>2958.8940000000007</v>
      </c>
      <c r="H91" s="128">
        <v>5484.1280000000033</v>
      </c>
      <c r="I91" s="112"/>
      <c r="J91" s="118"/>
    </row>
    <row r="92" spans="1:10" x14ac:dyDescent="0.2">
      <c r="A92" s="111"/>
      <c r="B92" s="112"/>
      <c r="C92" s="206"/>
      <c r="D92" s="228" t="s">
        <v>6</v>
      </c>
      <c r="E92" s="127">
        <v>6580.5606500000031</v>
      </c>
      <c r="F92" s="126">
        <v>12510.824083333337</v>
      </c>
      <c r="G92" s="127">
        <v>2916.2230000000031</v>
      </c>
      <c r="H92" s="128">
        <v>6998.5500000000056</v>
      </c>
      <c r="I92" s="112"/>
      <c r="J92" s="118"/>
    </row>
    <row r="93" spans="1:10" x14ac:dyDescent="0.2">
      <c r="A93" s="111"/>
      <c r="B93" s="112"/>
      <c r="C93" s="206"/>
      <c r="D93" s="228" t="s">
        <v>7</v>
      </c>
      <c r="E93" s="127">
        <v>6174.9906166666606</v>
      </c>
      <c r="F93" s="126">
        <v>13686.385916666663</v>
      </c>
      <c r="G93" s="127">
        <v>2768.0559999999982</v>
      </c>
      <c r="H93" s="128">
        <v>6902.6110000000035</v>
      </c>
      <c r="I93" s="112"/>
      <c r="J93" s="118"/>
    </row>
    <row r="94" spans="1:10" x14ac:dyDescent="0.2">
      <c r="A94" s="111"/>
      <c r="B94" s="112"/>
      <c r="C94" s="206"/>
      <c r="D94" s="232" t="s">
        <v>8</v>
      </c>
      <c r="E94" s="127">
        <v>6402.0110499999964</v>
      </c>
      <c r="F94" s="126">
        <v>11283.245699999992</v>
      </c>
      <c r="G94" s="127">
        <v>2927.0600000000004</v>
      </c>
      <c r="H94" s="128">
        <v>4845.4810000000016</v>
      </c>
      <c r="I94" s="112"/>
      <c r="J94" s="118"/>
    </row>
    <row r="95" spans="1:10" x14ac:dyDescent="0.2">
      <c r="A95" s="111"/>
      <c r="B95" s="112"/>
      <c r="C95" s="206"/>
      <c r="D95" s="232" t="s">
        <v>9</v>
      </c>
      <c r="E95" s="127">
        <v>6445.1170000000011</v>
      </c>
      <c r="F95" s="126">
        <v>11442.907966666671</v>
      </c>
      <c r="G95" s="127">
        <v>3032.0100000000011</v>
      </c>
      <c r="H95" s="128">
        <v>5112.8970000000008</v>
      </c>
      <c r="I95" s="112"/>
      <c r="J95" s="118"/>
    </row>
    <row r="96" spans="1:10" x14ac:dyDescent="0.2">
      <c r="A96" s="111"/>
      <c r="B96" s="112"/>
      <c r="C96" s="206"/>
      <c r="D96" s="232" t="s">
        <v>10</v>
      </c>
      <c r="E96" s="127">
        <v>6278.2030166666655</v>
      </c>
      <c r="F96" s="126">
        <v>12542.811149999998</v>
      </c>
      <c r="G96" s="127">
        <v>2802.8289999999984</v>
      </c>
      <c r="H96" s="128">
        <v>6073.1030000000001</v>
      </c>
      <c r="I96" s="112"/>
      <c r="J96" s="118"/>
    </row>
    <row r="97" spans="1:10" x14ac:dyDescent="0.2">
      <c r="A97" s="111"/>
      <c r="B97" s="112"/>
      <c r="C97" s="206"/>
      <c r="D97" s="270" t="s">
        <v>11</v>
      </c>
      <c r="E97" s="127">
        <v>6363.8017166666668</v>
      </c>
      <c r="F97" s="126">
        <v>13117.100733333315</v>
      </c>
      <c r="G97" s="127">
        <v>2872.8030000000003</v>
      </c>
      <c r="H97" s="128">
        <v>6073.3680000000086</v>
      </c>
      <c r="I97" s="112"/>
      <c r="J97" s="118"/>
    </row>
    <row r="98" spans="1:10" x14ac:dyDescent="0.2">
      <c r="A98" s="111"/>
      <c r="B98" s="112"/>
      <c r="C98" s="206"/>
      <c r="D98" s="270" t="s">
        <v>12</v>
      </c>
      <c r="E98" s="127">
        <v>6276.7521999999963</v>
      </c>
      <c r="F98" s="126">
        <v>13398.326550000003</v>
      </c>
      <c r="G98" s="127">
        <v>2700.1669999999963</v>
      </c>
      <c r="H98" s="128">
        <v>5586.4850000000051</v>
      </c>
      <c r="I98" s="112"/>
      <c r="J98" s="118"/>
    </row>
    <row r="99" spans="1:10" x14ac:dyDescent="0.2">
      <c r="A99" s="111"/>
      <c r="B99" s="112"/>
      <c r="C99" s="206"/>
      <c r="D99" s="270" t="s">
        <v>13</v>
      </c>
      <c r="E99" s="127">
        <v>6521.9923166666622</v>
      </c>
      <c r="F99" s="126">
        <v>13749.853816666657</v>
      </c>
      <c r="G99" s="127">
        <v>2930.0260000000007</v>
      </c>
      <c r="H99" s="128">
        <v>6624.9600000000073</v>
      </c>
      <c r="I99" s="112"/>
      <c r="J99" s="118"/>
    </row>
    <row r="100" spans="1:10" ht="13.5" thickBot="1" x14ac:dyDescent="0.25">
      <c r="A100" s="111"/>
      <c r="B100" s="112"/>
      <c r="C100" s="113" t="s">
        <v>87</v>
      </c>
      <c r="D100" s="225"/>
      <c r="E100" s="114">
        <f>+SUM(E88:E99)</f>
        <v>79441.506733333314</v>
      </c>
      <c r="F100" s="116">
        <f t="shared" ref="F100:H100" si="3">+SUM(F88:F99)</f>
        <v>149303.16508333333</v>
      </c>
      <c r="G100" s="114">
        <f t="shared" si="3"/>
        <v>35315.208000000006</v>
      </c>
      <c r="H100" s="115">
        <f t="shared" si="3"/>
        <v>74069.948000000048</v>
      </c>
      <c r="I100" s="112"/>
      <c r="J100" s="118"/>
    </row>
    <row r="101" spans="1:10" ht="13.5" thickBot="1" x14ac:dyDescent="0.25">
      <c r="A101" s="111"/>
      <c r="B101" s="112"/>
      <c r="C101" s="213"/>
      <c r="D101" s="214"/>
      <c r="E101" s="177"/>
      <c r="F101" s="177"/>
      <c r="G101" s="177"/>
      <c r="H101" s="177"/>
      <c r="I101" s="112"/>
      <c r="J101" s="118"/>
    </row>
    <row r="102" spans="1:10" ht="13.5" thickBot="1" x14ac:dyDescent="0.25">
      <c r="A102" s="111"/>
      <c r="B102" s="112"/>
      <c r="C102" s="254" t="s">
        <v>88</v>
      </c>
      <c r="D102" s="255"/>
      <c r="E102" s="265">
        <f>+E100/E87-1</f>
        <v>-8.4266745618446937E-2</v>
      </c>
      <c r="F102" s="265">
        <f t="shared" ref="F102:H102" si="4">+F100/F87-1</f>
        <v>9.237108778082348E-2</v>
      </c>
      <c r="G102" s="265">
        <f t="shared" si="4"/>
        <v>-0.10464788073569331</v>
      </c>
      <c r="H102" s="266">
        <f t="shared" si="4"/>
        <v>-0.22231929034732267</v>
      </c>
      <c r="I102" s="112"/>
      <c r="J102" s="118"/>
    </row>
    <row r="103" spans="1:10" x14ac:dyDescent="0.2">
      <c r="A103" s="111"/>
      <c r="B103" s="112"/>
      <c r="C103" s="213"/>
      <c r="D103" s="214"/>
      <c r="E103" s="177"/>
      <c r="F103" s="177"/>
      <c r="G103" s="177"/>
      <c r="H103" s="177"/>
      <c r="I103" s="112"/>
      <c r="J103" s="118"/>
    </row>
    <row r="104" spans="1:10" x14ac:dyDescent="0.2">
      <c r="A104" s="111"/>
      <c r="B104" s="112"/>
      <c r="C104" s="213"/>
      <c r="D104" s="214"/>
      <c r="E104" s="177"/>
      <c r="F104" s="177"/>
      <c r="G104" s="177"/>
      <c r="H104" s="177"/>
      <c r="I104" s="112"/>
      <c r="J104" s="118"/>
    </row>
    <row r="105" spans="1:10" x14ac:dyDescent="0.2">
      <c r="A105" s="111"/>
      <c r="B105" s="112"/>
      <c r="C105" s="140" t="s">
        <v>18</v>
      </c>
      <c r="D105" s="112"/>
      <c r="E105" s="161"/>
      <c r="F105" s="161"/>
      <c r="G105" s="161"/>
      <c r="H105" s="161"/>
      <c r="I105" s="112"/>
      <c r="J105" s="118"/>
    </row>
    <row r="106" spans="1:10" x14ac:dyDescent="0.2">
      <c r="A106" s="111"/>
      <c r="B106" s="112"/>
      <c r="C106" s="112"/>
      <c r="D106" s="112"/>
      <c r="E106" s="162"/>
      <c r="F106" s="162"/>
      <c r="G106" s="162"/>
      <c r="H106" s="162"/>
      <c r="I106" s="112"/>
      <c r="J106" s="118"/>
    </row>
    <row r="107" spans="1:10" x14ac:dyDescent="0.2">
      <c r="A107" s="111"/>
      <c r="B107" s="112"/>
      <c r="C107" s="112"/>
      <c r="D107" s="112"/>
      <c r="E107" s="117"/>
      <c r="F107" s="112"/>
      <c r="G107" s="112"/>
      <c r="H107" s="112"/>
      <c r="I107" s="112"/>
      <c r="J107" s="118"/>
    </row>
    <row r="108" spans="1:10" x14ac:dyDescent="0.2">
      <c r="A108" s="111"/>
      <c r="B108" s="112"/>
      <c r="C108" s="112"/>
      <c r="D108" s="112"/>
      <c r="E108" s="117"/>
      <c r="F108" s="112"/>
      <c r="G108" s="112"/>
      <c r="H108" s="112"/>
      <c r="I108" s="112"/>
      <c r="J108" s="118"/>
    </row>
    <row r="109" spans="1:10" x14ac:dyDescent="0.2">
      <c r="A109" s="111"/>
      <c r="B109" s="112"/>
      <c r="C109" s="112"/>
      <c r="D109" s="112"/>
      <c r="E109" s="117"/>
      <c r="F109" s="112"/>
      <c r="G109" s="112"/>
      <c r="H109" s="112"/>
      <c r="I109" s="112"/>
      <c r="J109" s="118"/>
    </row>
    <row r="110" spans="1:10" x14ac:dyDescent="0.2">
      <c r="A110" s="111"/>
      <c r="B110" s="112"/>
      <c r="C110" s="112"/>
      <c r="D110" s="112"/>
      <c r="E110" s="117"/>
      <c r="F110" s="112"/>
      <c r="G110" s="112"/>
      <c r="H110" s="112"/>
      <c r="I110" s="112"/>
      <c r="J110" s="118"/>
    </row>
    <row r="111" spans="1:10" x14ac:dyDescent="0.2">
      <c r="A111" s="111"/>
      <c r="B111" s="112"/>
      <c r="C111" s="112"/>
      <c r="D111" s="112"/>
      <c r="E111" s="117"/>
      <c r="F111" s="112"/>
      <c r="G111" s="112"/>
      <c r="H111" s="112"/>
      <c r="I111" s="112"/>
      <c r="J111" s="118"/>
    </row>
    <row r="112" spans="1:10" x14ac:dyDescent="0.2">
      <c r="A112" s="111"/>
      <c r="B112" s="111"/>
      <c r="C112" s="112"/>
      <c r="D112" s="112"/>
      <c r="E112" s="117"/>
      <c r="F112" s="112"/>
      <c r="G112" s="112"/>
      <c r="H112" s="112"/>
      <c r="I112" s="139"/>
      <c r="J112" s="118"/>
    </row>
    <row r="113" spans="1:10" x14ac:dyDescent="0.2">
      <c r="A113" s="111"/>
      <c r="B113" s="111"/>
      <c r="C113" s="112"/>
      <c r="D113" s="112"/>
      <c r="E113" s="117"/>
      <c r="F113" s="112"/>
      <c r="G113" s="112"/>
      <c r="H113" s="112"/>
      <c r="I113" s="139"/>
      <c r="J113" s="118"/>
    </row>
    <row r="114" spans="1:10" x14ac:dyDescent="0.2">
      <c r="A114" s="111"/>
      <c r="B114" s="111"/>
      <c r="C114" s="112"/>
      <c r="D114" s="112"/>
      <c r="E114" s="117"/>
      <c r="F114" s="112"/>
      <c r="G114" s="112"/>
      <c r="H114" s="112"/>
      <c r="I114" s="139"/>
      <c r="J114" s="118"/>
    </row>
    <row r="115" spans="1:10" x14ac:dyDescent="0.2">
      <c r="A115" s="111"/>
      <c r="B115" s="111"/>
      <c r="C115" s="112"/>
      <c r="D115" s="112"/>
      <c r="E115" s="117"/>
      <c r="F115" s="112"/>
      <c r="G115" s="112"/>
      <c r="H115" s="112"/>
      <c r="I115" s="139"/>
      <c r="J115" s="118"/>
    </row>
    <row r="116" spans="1:10" x14ac:dyDescent="0.2">
      <c r="A116" s="111"/>
      <c r="B116" s="111"/>
      <c r="C116" s="112"/>
      <c r="D116" s="112"/>
      <c r="E116" s="117"/>
      <c r="F116" s="112"/>
      <c r="G116" s="112"/>
      <c r="H116" s="112"/>
      <c r="I116" s="139"/>
      <c r="J116" s="118"/>
    </row>
    <row r="117" spans="1:10" x14ac:dyDescent="0.2">
      <c r="A117" s="111"/>
      <c r="B117" s="111"/>
      <c r="C117" s="112"/>
      <c r="D117" s="112"/>
      <c r="E117" s="117"/>
      <c r="F117" s="112"/>
      <c r="G117" s="112"/>
      <c r="H117" s="112"/>
      <c r="I117" s="139"/>
      <c r="J117" s="118"/>
    </row>
    <row r="118" spans="1:10" x14ac:dyDescent="0.2">
      <c r="A118" s="111"/>
      <c r="B118" s="111"/>
      <c r="C118" s="112"/>
      <c r="D118" s="112"/>
      <c r="E118" s="117"/>
      <c r="F118" s="112"/>
      <c r="G118" s="112"/>
      <c r="H118" s="112"/>
      <c r="I118" s="139"/>
      <c r="J118" s="118"/>
    </row>
    <row r="119" spans="1:10" x14ac:dyDescent="0.2">
      <c r="A119" s="111"/>
      <c r="B119" s="112"/>
      <c r="C119" s="112"/>
      <c r="D119" s="112"/>
      <c r="E119" s="117"/>
      <c r="F119" s="112"/>
      <c r="G119" s="112"/>
      <c r="H119" s="112"/>
      <c r="I119" s="112"/>
      <c r="J119" s="118"/>
    </row>
    <row r="120" spans="1:10" x14ac:dyDescent="0.2">
      <c r="A120" s="111"/>
      <c r="B120" s="111"/>
      <c r="C120" s="112"/>
      <c r="D120" s="112"/>
      <c r="E120" s="117"/>
      <c r="F120" s="112"/>
      <c r="G120" s="112"/>
      <c r="H120" s="112"/>
      <c r="I120" s="111"/>
      <c r="J120" s="111"/>
    </row>
    <row r="121" spans="1:10" hidden="1" x14ac:dyDescent="0.2">
      <c r="A121" s="111"/>
      <c r="B121" s="111"/>
      <c r="C121" s="112"/>
      <c r="D121" s="112"/>
      <c r="E121" s="117"/>
      <c r="F121" s="112"/>
      <c r="G121" s="112"/>
      <c r="H121" s="112"/>
      <c r="I121" s="111"/>
    </row>
    <row r="122" spans="1:10" hidden="1" x14ac:dyDescent="0.2">
      <c r="C122" s="112"/>
      <c r="D122" s="112"/>
      <c r="E122" s="117"/>
      <c r="F122" s="112"/>
      <c r="G122" s="112"/>
      <c r="H122" s="112"/>
    </row>
    <row r="123" spans="1:10" hidden="1" x14ac:dyDescent="0.2">
      <c r="C123" s="111"/>
      <c r="D123" s="111"/>
      <c r="E123" s="111"/>
      <c r="F123" s="111"/>
      <c r="G123" s="111"/>
      <c r="H123" s="111"/>
    </row>
    <row r="124" spans="1:10" hidden="1" x14ac:dyDescent="0.2">
      <c r="C124" s="111"/>
      <c r="D124" s="111"/>
      <c r="E124" s="111"/>
      <c r="F124" s="111"/>
      <c r="G124" s="111"/>
      <c r="H124" s="111"/>
    </row>
    <row r="125" spans="1:10" hidden="1" x14ac:dyDescent="0.2"/>
    <row r="126" spans="1:10" hidden="1" x14ac:dyDescent="0.2"/>
    <row r="127" spans="1:10" x14ac:dyDescent="0.2"/>
    <row r="128" spans="1:10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</sheetData>
  <mergeCells count="17">
    <mergeCell ref="C21:D21"/>
    <mergeCell ref="C20:D20"/>
    <mergeCell ref="C19:D19"/>
    <mergeCell ref="C18:D18"/>
    <mergeCell ref="C17:D17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6:D16"/>
    <mergeCell ref="C14:D14"/>
    <mergeCell ref="C15:D15"/>
  </mergeCells>
  <phoneticPr fontId="0" type="noConversion"/>
  <hyperlinks>
    <hyperlink ref="C4" location="Indice!A1" display="&lt;&lt; VOLVER"/>
    <hyperlink ref="C105" location="Indice!A1" display="&lt;&lt; VOLVER"/>
  </hyperlinks>
  <pageMargins left="0.75" right="0.75" top="1" bottom="1" header="0" footer="0"/>
  <pageSetup paperSize="9" scale="59" orientation="portrait" r:id="rId1"/>
  <headerFooter alignWithMargins="0"/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45"/>
  <sheetViews>
    <sheetView showGridLines="0" topLeftCell="A29" zoomScale="115" zoomScaleNormal="115" workbookViewId="0">
      <selection activeCell="D44" sqref="D44"/>
    </sheetView>
  </sheetViews>
  <sheetFormatPr baseColWidth="10" defaultRowHeight="12.75" x14ac:dyDescent="0.2"/>
  <cols>
    <col min="1" max="1" width="19" customWidth="1"/>
    <col min="2" max="2" width="13" customWidth="1"/>
  </cols>
  <sheetData>
    <row r="3" spans="2:15" ht="15" x14ac:dyDescent="0.25">
      <c r="B3" s="84" t="s">
        <v>86</v>
      </c>
      <c r="C3" s="37"/>
      <c r="D3" s="1"/>
      <c r="E3" s="38"/>
      <c r="F3" s="1"/>
    </row>
    <row r="4" spans="2:15" ht="15" x14ac:dyDescent="0.25">
      <c r="B4" s="84" t="s">
        <v>84</v>
      </c>
      <c r="C4" s="37"/>
      <c r="D4" s="1"/>
      <c r="E4" s="38"/>
      <c r="F4" s="1"/>
    </row>
    <row r="5" spans="2:15" ht="13.5" thickBot="1" x14ac:dyDescent="0.25"/>
    <row r="6" spans="2:15" ht="24.75" thickBot="1" x14ac:dyDescent="0.25">
      <c r="B6" s="236" t="s">
        <v>0</v>
      </c>
      <c r="C6" s="237" t="s">
        <v>1</v>
      </c>
      <c r="D6" s="238" t="s">
        <v>72</v>
      </c>
      <c r="E6" s="238" t="s">
        <v>74</v>
      </c>
      <c r="F6" s="238" t="s">
        <v>75</v>
      </c>
      <c r="G6" s="238" t="s">
        <v>76</v>
      </c>
      <c r="H6" s="238" t="s">
        <v>70</v>
      </c>
      <c r="I6" s="238" t="s">
        <v>77</v>
      </c>
      <c r="J6" s="238" t="s">
        <v>78</v>
      </c>
      <c r="K6" s="238" t="s">
        <v>79</v>
      </c>
      <c r="L6" s="238" t="s">
        <v>71</v>
      </c>
      <c r="M6" s="238" t="s">
        <v>81</v>
      </c>
      <c r="N6" s="259" t="s">
        <v>82</v>
      </c>
    </row>
    <row r="7" spans="2:15" ht="15" x14ac:dyDescent="0.25">
      <c r="B7" s="239">
        <v>2013</v>
      </c>
      <c r="C7" s="240" t="s">
        <v>2</v>
      </c>
      <c r="D7" s="241">
        <v>2485.3163166666686</v>
      </c>
      <c r="E7" s="242">
        <v>1703.1219333333331</v>
      </c>
      <c r="F7" s="242">
        <v>4142.0395166666649</v>
      </c>
      <c r="G7" s="242">
        <v>6.7013666666666669</v>
      </c>
      <c r="H7" s="242">
        <v>3.3833333333333332E-3</v>
      </c>
      <c r="I7" s="242"/>
      <c r="J7" s="242"/>
      <c r="K7" s="242">
        <v>81.457583333333332</v>
      </c>
      <c r="L7" s="242">
        <v>0.19738333333333336</v>
      </c>
      <c r="M7" s="242">
        <v>166.25131666666661</v>
      </c>
      <c r="N7" s="260">
        <f t="shared" ref="N7:N39" si="0">SUM(D7:M7)</f>
        <v>8585.0887999999995</v>
      </c>
      <c r="O7" s="271"/>
    </row>
    <row r="8" spans="2:15" ht="15" x14ac:dyDescent="0.25">
      <c r="B8" s="243"/>
      <c r="C8" s="244" t="s">
        <v>3</v>
      </c>
      <c r="D8" s="245">
        <v>2267.9246999999996</v>
      </c>
      <c r="E8" s="246">
        <v>1503.9854666666663</v>
      </c>
      <c r="F8" s="246">
        <v>4222.8905666666669</v>
      </c>
      <c r="G8" s="246">
        <v>6.5498666666666665</v>
      </c>
      <c r="H8" s="246">
        <v>7.4000000000000003E-3</v>
      </c>
      <c r="I8" s="246"/>
      <c r="J8" s="246"/>
      <c r="K8" s="246">
        <v>52.010900000000007</v>
      </c>
      <c r="L8" s="246">
        <v>0.46914999999999996</v>
      </c>
      <c r="M8" s="246">
        <v>79.938133333333326</v>
      </c>
      <c r="N8" s="260">
        <f t="shared" si="0"/>
        <v>8133.7761833333325</v>
      </c>
      <c r="O8" s="271"/>
    </row>
    <row r="9" spans="2:15" ht="15" x14ac:dyDescent="0.25">
      <c r="B9" s="243"/>
      <c r="C9" s="244" t="s">
        <v>4</v>
      </c>
      <c r="D9" s="245">
        <v>2364.9933666666657</v>
      </c>
      <c r="E9" s="246">
        <v>1721.2927500000003</v>
      </c>
      <c r="F9" s="246">
        <v>5343.1728166666671</v>
      </c>
      <c r="G9" s="246">
        <v>6.3791499999999992</v>
      </c>
      <c r="H9" s="246">
        <v>1.15E-3</v>
      </c>
      <c r="I9" s="246"/>
      <c r="J9" s="246"/>
      <c r="K9" s="246">
        <v>52.33741666666667</v>
      </c>
      <c r="L9" s="246">
        <v>0.80623333333333336</v>
      </c>
      <c r="M9" s="246">
        <v>26.85768333333332</v>
      </c>
      <c r="N9" s="260">
        <f t="shared" si="0"/>
        <v>9515.8405666666677</v>
      </c>
      <c r="O9" s="271"/>
    </row>
    <row r="10" spans="2:15" ht="15" x14ac:dyDescent="0.25">
      <c r="B10" s="247"/>
      <c r="C10" s="244" t="s">
        <v>5</v>
      </c>
      <c r="D10" s="245">
        <v>3032.0410000000002</v>
      </c>
      <c r="E10" s="246">
        <v>1964.272483333333</v>
      </c>
      <c r="F10" s="246">
        <v>4134.4516833333337</v>
      </c>
      <c r="G10" s="246">
        <v>6.4542166666666665</v>
      </c>
      <c r="H10" s="246">
        <v>1.1666666666666668E-3</v>
      </c>
      <c r="I10" s="246"/>
      <c r="J10" s="246"/>
      <c r="K10" s="246">
        <v>26.09471666666667</v>
      </c>
      <c r="L10" s="246">
        <v>0.62575000000000003</v>
      </c>
      <c r="M10" s="246">
        <v>19.547783333333328</v>
      </c>
      <c r="N10" s="260">
        <f t="shared" si="0"/>
        <v>9183.488800000001</v>
      </c>
      <c r="O10" s="271"/>
    </row>
    <row r="11" spans="2:15" ht="15" x14ac:dyDescent="0.25">
      <c r="B11" s="243"/>
      <c r="C11" s="244" t="s">
        <v>6</v>
      </c>
      <c r="D11" s="245">
        <v>2435.714716666665</v>
      </c>
      <c r="E11" s="246">
        <v>1937.6785999999997</v>
      </c>
      <c r="F11" s="246">
        <v>3594.8651333333314</v>
      </c>
      <c r="G11" s="246">
        <v>6.9812666666666665</v>
      </c>
      <c r="H11" s="246">
        <v>1.2466666666666669E-2</v>
      </c>
      <c r="I11" s="246"/>
      <c r="J11" s="246"/>
      <c r="K11" s="246">
        <v>34.389433333333329</v>
      </c>
      <c r="L11" s="246">
        <v>0.40008333333333335</v>
      </c>
      <c r="M11" s="246">
        <v>23.382616666666667</v>
      </c>
      <c r="N11" s="260">
        <f t="shared" si="0"/>
        <v>8033.4243166666629</v>
      </c>
      <c r="O11" s="271"/>
    </row>
    <row r="12" spans="2:15" ht="15" x14ac:dyDescent="0.25">
      <c r="B12" s="243"/>
      <c r="C12" s="244" t="s">
        <v>7</v>
      </c>
      <c r="D12" s="245">
        <v>2306.9669166666658</v>
      </c>
      <c r="E12" s="246">
        <v>1686.4848999999999</v>
      </c>
      <c r="F12" s="246">
        <v>3379.4601166666671</v>
      </c>
      <c r="G12" s="246">
        <v>6.8784666666666663</v>
      </c>
      <c r="H12" s="246">
        <v>7.1666666666666667E-4</v>
      </c>
      <c r="I12" s="246"/>
      <c r="J12" s="246"/>
      <c r="K12" s="246">
        <v>37.450516666666672</v>
      </c>
      <c r="L12" s="246">
        <v>0.63126666666666664</v>
      </c>
      <c r="M12" s="246">
        <v>58.333449999999999</v>
      </c>
      <c r="N12" s="260">
        <f t="shared" si="0"/>
        <v>7476.2063499999995</v>
      </c>
      <c r="O12" s="271"/>
    </row>
    <row r="13" spans="2:15" ht="15" x14ac:dyDescent="0.25">
      <c r="B13" s="243"/>
      <c r="C13" s="244" t="s">
        <v>8</v>
      </c>
      <c r="D13" s="245">
        <v>2268.3631833333338</v>
      </c>
      <c r="E13" s="246">
        <v>1662.4941499999993</v>
      </c>
      <c r="F13" s="246">
        <v>3280.8279000000011</v>
      </c>
      <c r="G13" s="246">
        <v>8.7939999999999987</v>
      </c>
      <c r="H13" s="246">
        <v>1.3833333333333332E-3</v>
      </c>
      <c r="I13" s="246">
        <v>2.8583333333333336E-2</v>
      </c>
      <c r="J13" s="246"/>
      <c r="K13" s="246">
        <v>17.104866666666666</v>
      </c>
      <c r="L13" s="246">
        <v>0.40246666666666669</v>
      </c>
      <c r="M13" s="246">
        <v>53.564366666666665</v>
      </c>
      <c r="N13" s="260">
        <f t="shared" si="0"/>
        <v>7291.5809000000008</v>
      </c>
      <c r="O13" s="271"/>
    </row>
    <row r="14" spans="2:15" ht="15" x14ac:dyDescent="0.25">
      <c r="B14" s="243"/>
      <c r="C14" s="244" t="s">
        <v>9</v>
      </c>
      <c r="D14" s="245">
        <v>2232.1356500000006</v>
      </c>
      <c r="E14" s="246">
        <v>1591.3596833333338</v>
      </c>
      <c r="F14" s="246">
        <v>3222.8872166666674</v>
      </c>
      <c r="G14" s="246">
        <v>9.7379999999999995</v>
      </c>
      <c r="H14" s="246">
        <v>7.5166666666666663E-3</v>
      </c>
      <c r="I14" s="246">
        <v>6.2016666666666664E-2</v>
      </c>
      <c r="J14" s="246"/>
      <c r="K14" s="246">
        <v>38.45624999999999</v>
      </c>
      <c r="L14" s="246">
        <v>0.33216666666666672</v>
      </c>
      <c r="M14" s="246">
        <v>18.131683333333335</v>
      </c>
      <c r="N14" s="260">
        <f t="shared" si="0"/>
        <v>7113.110183333336</v>
      </c>
      <c r="O14" s="271"/>
    </row>
    <row r="15" spans="2:15" ht="15" x14ac:dyDescent="0.25">
      <c r="B15" s="243"/>
      <c r="C15" s="244" t="s">
        <v>10</v>
      </c>
      <c r="D15" s="245">
        <v>2055.8033333333328</v>
      </c>
      <c r="E15" s="246">
        <v>1473.7332499999995</v>
      </c>
      <c r="F15" s="246">
        <v>3232.9986500000005</v>
      </c>
      <c r="G15" s="246">
        <v>9.3109999999999999</v>
      </c>
      <c r="H15" s="246">
        <v>6.3333333333333332E-3</v>
      </c>
      <c r="I15" s="246">
        <v>0.63978333333333337</v>
      </c>
      <c r="J15" s="246"/>
      <c r="K15" s="246">
        <v>10.440099999999999</v>
      </c>
      <c r="L15" s="246">
        <v>0.52901666666666669</v>
      </c>
      <c r="M15" s="246">
        <v>38.589649999999992</v>
      </c>
      <c r="N15" s="260">
        <f t="shared" si="0"/>
        <v>6822.0511166666656</v>
      </c>
      <c r="O15" s="271"/>
    </row>
    <row r="16" spans="2:15" ht="15" x14ac:dyDescent="0.25">
      <c r="B16" s="243"/>
      <c r="C16" s="244" t="s">
        <v>11</v>
      </c>
      <c r="D16" s="245">
        <v>2155.9423833333326</v>
      </c>
      <c r="E16" s="246">
        <v>1616.6470500000003</v>
      </c>
      <c r="F16" s="246">
        <v>3362.8977000000014</v>
      </c>
      <c r="G16" s="246">
        <v>10.882</v>
      </c>
      <c r="H16" s="246">
        <v>1.0116666666666664E-2</v>
      </c>
      <c r="I16" s="246">
        <v>2.8393333333333328</v>
      </c>
      <c r="J16" s="246"/>
      <c r="K16" s="246">
        <v>8.8771166666666659</v>
      </c>
      <c r="L16" s="246">
        <v>0.70266666666666666</v>
      </c>
      <c r="M16" s="246">
        <v>48.719133333333332</v>
      </c>
      <c r="N16" s="260">
        <f t="shared" si="0"/>
        <v>7207.5174999999999</v>
      </c>
      <c r="O16" s="271"/>
    </row>
    <row r="17" spans="2:15" ht="15" x14ac:dyDescent="0.25">
      <c r="B17" s="243"/>
      <c r="C17" s="244" t="s">
        <v>12</v>
      </c>
      <c r="D17" s="245">
        <v>2259.4464666666668</v>
      </c>
      <c r="E17" s="246">
        <v>1704.9634666666661</v>
      </c>
      <c r="F17" s="246">
        <v>3304.3996500000003</v>
      </c>
      <c r="G17" s="246">
        <v>10.531000000000001</v>
      </c>
      <c r="H17" s="246">
        <v>1.3283333333333334E-2</v>
      </c>
      <c r="I17" s="246">
        <v>3.9069166666666661</v>
      </c>
      <c r="J17" s="246"/>
      <c r="K17" s="246">
        <v>8.7630499999999998</v>
      </c>
      <c r="L17" s="246">
        <v>1.1907000000000001</v>
      </c>
      <c r="M17" s="246">
        <v>66.321816666666678</v>
      </c>
      <c r="N17" s="260">
        <f t="shared" si="0"/>
        <v>7359.5363500000003</v>
      </c>
      <c r="O17" s="271"/>
    </row>
    <row r="18" spans="2:15" ht="15.75" thickBot="1" x14ac:dyDescent="0.3">
      <c r="B18" s="243"/>
      <c r="C18" s="244" t="s">
        <v>13</v>
      </c>
      <c r="D18" s="248">
        <v>2655.1739333333348</v>
      </c>
      <c r="E18" s="249">
        <v>1824.0842000000005</v>
      </c>
      <c r="F18" s="249">
        <v>3537.9664833333341</v>
      </c>
      <c r="G18" s="249">
        <v>12.786</v>
      </c>
      <c r="H18" s="249">
        <v>2.0233333333333336E-2</v>
      </c>
      <c r="I18" s="249">
        <v>14.721500000000001</v>
      </c>
      <c r="J18" s="249"/>
      <c r="K18" s="249">
        <v>10.566633333333334</v>
      </c>
      <c r="L18" s="249">
        <v>1.0555666666666668</v>
      </c>
      <c r="M18" s="249">
        <v>143.18745000000004</v>
      </c>
      <c r="N18" s="261">
        <f t="shared" si="0"/>
        <v>8199.5620000000035</v>
      </c>
      <c r="O18" s="271"/>
    </row>
    <row r="19" spans="2:15" ht="15" x14ac:dyDescent="0.25">
      <c r="B19" s="239">
        <v>2014</v>
      </c>
      <c r="C19" s="240" t="s">
        <v>2</v>
      </c>
      <c r="D19" s="241">
        <v>2562.293216666666</v>
      </c>
      <c r="E19" s="242">
        <v>1703.7679333333331</v>
      </c>
      <c r="F19" s="242">
        <v>3383.8924166666661</v>
      </c>
      <c r="G19" s="242">
        <v>11.687999999999999</v>
      </c>
      <c r="H19" s="242">
        <v>1.1583333333333333E-2</v>
      </c>
      <c r="I19" s="242">
        <v>24.656350000000003</v>
      </c>
      <c r="J19" s="242"/>
      <c r="K19" s="242">
        <v>9.2650000000000006</v>
      </c>
      <c r="L19" s="242">
        <v>1.0387166666666667</v>
      </c>
      <c r="M19" s="242">
        <v>233.63358333333335</v>
      </c>
      <c r="N19" s="262">
        <f t="shared" si="0"/>
        <v>7930.246799999999</v>
      </c>
      <c r="O19" s="271"/>
    </row>
    <row r="20" spans="2:15" ht="15" x14ac:dyDescent="0.25">
      <c r="B20" s="243"/>
      <c r="C20" s="244" t="s">
        <v>3</v>
      </c>
      <c r="D20" s="245">
        <v>2386.6475499999997</v>
      </c>
      <c r="E20" s="246">
        <v>1411.1359333333332</v>
      </c>
      <c r="F20" s="246">
        <v>3014.5716499999994</v>
      </c>
      <c r="G20" s="246">
        <v>10.321999999999999</v>
      </c>
      <c r="H20" s="246">
        <v>1.1083333333333334E-2</v>
      </c>
      <c r="I20" s="246">
        <v>33.659316666666669</v>
      </c>
      <c r="J20" s="246"/>
      <c r="K20" s="246">
        <v>8.938483333333334</v>
      </c>
      <c r="L20" s="246">
        <v>1.0988500000000001</v>
      </c>
      <c r="M20" s="246">
        <v>133.47163333333339</v>
      </c>
      <c r="N20" s="260">
        <f t="shared" si="0"/>
        <v>6999.8565000000008</v>
      </c>
      <c r="O20" s="271"/>
    </row>
    <row r="21" spans="2:15" ht="15" x14ac:dyDescent="0.25">
      <c r="B21" s="243"/>
      <c r="C21" s="244" t="s">
        <v>4</v>
      </c>
      <c r="D21" s="245">
        <v>2689.8022166666674</v>
      </c>
      <c r="E21" s="246">
        <v>1715.0700166666663</v>
      </c>
      <c r="F21" s="246">
        <v>3269.7317333333335</v>
      </c>
      <c r="G21" s="246">
        <v>12.212</v>
      </c>
      <c r="H21" s="246">
        <v>3.9649999999999998E-2</v>
      </c>
      <c r="I21" s="246">
        <v>44.533583333333318</v>
      </c>
      <c r="J21" s="246"/>
      <c r="K21" s="246">
        <v>10.827233333333332</v>
      </c>
      <c r="L21" s="246">
        <v>0.82596666666666674</v>
      </c>
      <c r="M21" s="246">
        <v>85.486283333333319</v>
      </c>
      <c r="N21" s="260">
        <f t="shared" si="0"/>
        <v>7828.5286833333339</v>
      </c>
      <c r="O21" s="271"/>
    </row>
    <row r="22" spans="2:15" ht="15" x14ac:dyDescent="0.25">
      <c r="B22" s="243"/>
      <c r="C22" s="244" t="s">
        <v>5</v>
      </c>
      <c r="D22" s="245">
        <v>2635.5362</v>
      </c>
      <c r="E22" s="246">
        <v>1524.9454833333325</v>
      </c>
      <c r="F22" s="246">
        <v>3071.3528833333312</v>
      </c>
      <c r="G22" s="246">
        <v>10.14</v>
      </c>
      <c r="H22" s="246">
        <v>4.5600000000000002E-2</v>
      </c>
      <c r="I22" s="246">
        <v>31.257233333333339</v>
      </c>
      <c r="J22" s="246"/>
      <c r="K22" s="246">
        <v>10.235699999999998</v>
      </c>
      <c r="L22" s="246">
        <v>1.1670666666666667</v>
      </c>
      <c r="M22" s="246">
        <v>92.709950000000006</v>
      </c>
      <c r="N22" s="260">
        <f t="shared" si="0"/>
        <v>7377.3901166666656</v>
      </c>
      <c r="O22" s="271"/>
    </row>
    <row r="23" spans="2:15" ht="15" x14ac:dyDescent="0.25">
      <c r="B23" s="243"/>
      <c r="C23" s="244" t="s">
        <v>6</v>
      </c>
      <c r="D23" s="245">
        <v>2673.4920833333331</v>
      </c>
      <c r="E23" s="246">
        <v>1578.9692666666665</v>
      </c>
      <c r="F23" s="246">
        <v>3220.581699999997</v>
      </c>
      <c r="G23" s="246">
        <v>12.154</v>
      </c>
      <c r="H23" s="246">
        <v>5.4716666666666663E-2</v>
      </c>
      <c r="I23" s="246">
        <v>35.141633333333331</v>
      </c>
      <c r="J23" s="246"/>
      <c r="K23" s="246">
        <v>22.912383333333331</v>
      </c>
      <c r="L23" s="246">
        <v>0.93183333333333329</v>
      </c>
      <c r="M23" s="246">
        <v>84.269383333333323</v>
      </c>
      <c r="N23" s="260">
        <f t="shared" si="0"/>
        <v>7628.5069999999969</v>
      </c>
      <c r="O23" s="271"/>
    </row>
    <row r="24" spans="2:15" ht="15" x14ac:dyDescent="0.25">
      <c r="B24" s="243"/>
      <c r="C24" s="244" t="s">
        <v>7</v>
      </c>
      <c r="D24" s="245">
        <v>2425.3950166666673</v>
      </c>
      <c r="E24" s="246">
        <v>1469.780216666667</v>
      </c>
      <c r="F24" s="246">
        <v>2931.7574166666682</v>
      </c>
      <c r="G24" s="246">
        <v>12.047000000000001</v>
      </c>
      <c r="H24" s="246">
        <v>5.0866666666666664E-2</v>
      </c>
      <c r="I24" s="246">
        <v>59.343016666666657</v>
      </c>
      <c r="J24" s="246"/>
      <c r="K24" s="246">
        <v>29.234116666666665</v>
      </c>
      <c r="L24" s="246">
        <v>1.3535666666666666</v>
      </c>
      <c r="M24" s="246">
        <v>80.969649999999987</v>
      </c>
      <c r="N24" s="260">
        <f t="shared" si="0"/>
        <v>7009.9308666666684</v>
      </c>
      <c r="O24" s="271"/>
    </row>
    <row r="25" spans="2:15" ht="15" x14ac:dyDescent="0.25">
      <c r="B25" s="243"/>
      <c r="C25" s="244" t="s">
        <v>8</v>
      </c>
      <c r="D25" s="245">
        <v>2506.7042333333334</v>
      </c>
      <c r="E25" s="246">
        <v>1494.4983333333332</v>
      </c>
      <c r="F25" s="246">
        <v>2961.2070166666676</v>
      </c>
      <c r="G25" s="246">
        <v>11.134</v>
      </c>
      <c r="H25" s="246">
        <v>3.6633333333333337E-2</v>
      </c>
      <c r="I25" s="246">
        <v>44.555333333333337</v>
      </c>
      <c r="J25" s="246"/>
      <c r="K25" s="246">
        <v>22.717099999999995</v>
      </c>
      <c r="L25" s="246">
        <v>0.93803333333333339</v>
      </c>
      <c r="M25" s="246">
        <v>64.160450000000012</v>
      </c>
      <c r="N25" s="260">
        <f t="shared" si="0"/>
        <v>7105.9511333333339</v>
      </c>
      <c r="O25" s="271"/>
    </row>
    <row r="26" spans="2:15" ht="15" x14ac:dyDescent="0.25">
      <c r="B26" s="243"/>
      <c r="C26" s="244" t="s">
        <v>9</v>
      </c>
      <c r="D26" s="245">
        <v>2384.6163666666666</v>
      </c>
      <c r="E26" s="246">
        <v>1562.3094833333334</v>
      </c>
      <c r="F26" s="246">
        <v>2994.2705000000001</v>
      </c>
      <c r="G26" s="246">
        <v>11.816133333333333</v>
      </c>
      <c r="H26" s="246">
        <v>9.4666666666666666E-3</v>
      </c>
      <c r="I26" s="246">
        <v>26.76336666666667</v>
      </c>
      <c r="J26" s="246"/>
      <c r="K26" s="246">
        <v>17.55875</v>
      </c>
      <c r="L26" s="246">
        <v>1.1324000000000001</v>
      </c>
      <c r="M26" s="246">
        <v>74.894466666666673</v>
      </c>
      <c r="N26" s="260">
        <f t="shared" si="0"/>
        <v>7073.3709333333345</v>
      </c>
      <c r="O26" s="271"/>
    </row>
    <row r="27" spans="2:15" ht="15" x14ac:dyDescent="0.25">
      <c r="B27" s="243"/>
      <c r="C27" s="244" t="s">
        <v>10</v>
      </c>
      <c r="D27" s="245">
        <v>2333.9461499999993</v>
      </c>
      <c r="E27" s="246">
        <v>1374.8869166666664</v>
      </c>
      <c r="F27" s="246">
        <v>2878.0377333333336</v>
      </c>
      <c r="G27" s="246">
        <v>11.000116666666667</v>
      </c>
      <c r="H27" s="246">
        <v>1.7633333333333334E-2</v>
      </c>
      <c r="I27" s="246">
        <v>30.73085</v>
      </c>
      <c r="J27" s="246"/>
      <c r="K27" s="246">
        <v>15.226866666666666</v>
      </c>
      <c r="L27" s="246">
        <v>1.9345000000000001</v>
      </c>
      <c r="M27" s="246">
        <v>233.04495</v>
      </c>
      <c r="N27" s="260">
        <f t="shared" si="0"/>
        <v>6878.8257166666663</v>
      </c>
      <c r="O27" s="271"/>
    </row>
    <row r="28" spans="2:15" ht="15" x14ac:dyDescent="0.25">
      <c r="B28" s="243"/>
      <c r="C28" s="244" t="s">
        <v>11</v>
      </c>
      <c r="D28" s="245">
        <v>2466.4020499999997</v>
      </c>
      <c r="E28" s="246">
        <v>1482.1110666666677</v>
      </c>
      <c r="F28" s="246">
        <v>2939.9433999999997</v>
      </c>
      <c r="G28" s="246">
        <v>12.513016666666665</v>
      </c>
      <c r="H28" s="246"/>
      <c r="I28" s="246">
        <v>37.294266666666665</v>
      </c>
      <c r="J28" s="246"/>
      <c r="K28" s="246">
        <v>15.62745</v>
      </c>
      <c r="L28" s="246">
        <v>2.2780666666666667</v>
      </c>
      <c r="M28" s="246">
        <v>36.916433333333337</v>
      </c>
      <c r="N28" s="260">
        <f t="shared" si="0"/>
        <v>6993.0857500000011</v>
      </c>
      <c r="O28" s="271"/>
    </row>
    <row r="29" spans="2:15" ht="15" x14ac:dyDescent="0.25">
      <c r="B29" s="243"/>
      <c r="C29" s="244" t="s">
        <v>12</v>
      </c>
      <c r="D29" s="245">
        <v>2363.2505499999997</v>
      </c>
      <c r="E29" s="246">
        <v>1408.835600000001</v>
      </c>
      <c r="F29" s="246">
        <v>2789.3727333333309</v>
      </c>
      <c r="G29" s="246">
        <v>13.33325</v>
      </c>
      <c r="H29" s="246"/>
      <c r="I29" s="246">
        <v>44.830716666666653</v>
      </c>
      <c r="J29" s="246"/>
      <c r="K29" s="246">
        <v>18.368099999999998</v>
      </c>
      <c r="L29" s="246">
        <v>1.5365500000000001</v>
      </c>
      <c r="M29" s="246">
        <v>41.269000000000013</v>
      </c>
      <c r="N29" s="260">
        <f t="shared" si="0"/>
        <v>6680.7964999999976</v>
      </c>
      <c r="O29" s="271"/>
    </row>
    <row r="30" spans="2:15" ht="15.75" thickBot="1" x14ac:dyDescent="0.3">
      <c r="B30" s="243"/>
      <c r="C30" s="244" t="s">
        <v>13</v>
      </c>
      <c r="D30" s="248">
        <v>2673.6726166666667</v>
      </c>
      <c r="E30" s="249">
        <v>1518.3760999999997</v>
      </c>
      <c r="F30" s="249">
        <v>2971.0406500000004</v>
      </c>
      <c r="G30" s="249">
        <v>17.087016666666667</v>
      </c>
      <c r="H30" s="249"/>
      <c r="I30" s="249">
        <v>35.638466666666659</v>
      </c>
      <c r="J30" s="249"/>
      <c r="K30" s="249">
        <v>20.155499999999996</v>
      </c>
      <c r="L30" s="249">
        <v>1.4805166666666667</v>
      </c>
      <c r="M30" s="249">
        <v>7.8575999999999997</v>
      </c>
      <c r="N30" s="261">
        <f t="shared" si="0"/>
        <v>7245.3084666666664</v>
      </c>
      <c r="O30" s="271"/>
    </row>
    <row r="31" spans="2:15" ht="15" x14ac:dyDescent="0.25">
      <c r="B31" s="239">
        <v>2015</v>
      </c>
      <c r="C31" s="250" t="s">
        <v>2</v>
      </c>
      <c r="D31" s="241">
        <v>2722.3656500000011</v>
      </c>
      <c r="E31" s="242">
        <v>1546.7615499999999</v>
      </c>
      <c r="F31" s="242">
        <v>2932.6487666666667</v>
      </c>
      <c r="G31" s="242">
        <v>13.983516666666667</v>
      </c>
      <c r="H31" s="242"/>
      <c r="I31" s="242">
        <v>14.061633333333338</v>
      </c>
      <c r="J31" s="242"/>
      <c r="K31" s="242">
        <v>17.345266666666671</v>
      </c>
      <c r="L31" s="242">
        <v>1.7962833333333335</v>
      </c>
      <c r="M31" s="242">
        <v>12.805583333333333</v>
      </c>
      <c r="N31" s="262">
        <f t="shared" si="0"/>
        <v>7261.768250000001</v>
      </c>
      <c r="O31" s="271"/>
    </row>
    <row r="32" spans="2:15" ht="15" x14ac:dyDescent="0.25">
      <c r="B32" s="243"/>
      <c r="C32" s="251" t="s">
        <v>3</v>
      </c>
      <c r="D32" s="245">
        <v>2595.7059000000027</v>
      </c>
      <c r="E32" s="246">
        <v>1477.6932833333331</v>
      </c>
      <c r="F32" s="246">
        <v>2711.1537666666659</v>
      </c>
      <c r="G32" s="246">
        <v>12.594516666666665</v>
      </c>
      <c r="H32" s="246"/>
      <c r="I32" s="246">
        <v>10.438050000000002</v>
      </c>
      <c r="J32" s="246"/>
      <c r="K32" s="246">
        <v>13.216633333333331</v>
      </c>
      <c r="L32" s="246">
        <v>1.1731000000000003</v>
      </c>
      <c r="M32" s="246">
        <v>12.515683333333332</v>
      </c>
      <c r="N32" s="260">
        <f t="shared" si="0"/>
        <v>6834.4909333333344</v>
      </c>
      <c r="O32" s="271"/>
    </row>
    <row r="33" spans="2:15" ht="15" x14ac:dyDescent="0.25">
      <c r="B33" s="243"/>
      <c r="C33" s="251" t="s">
        <v>4</v>
      </c>
      <c r="D33" s="245">
        <v>2523.0009166666664</v>
      </c>
      <c r="E33" s="246">
        <v>1856.7581666666665</v>
      </c>
      <c r="F33" s="246">
        <v>3015.8445666666667</v>
      </c>
      <c r="G33" s="246">
        <v>14.136466666666667</v>
      </c>
      <c r="H33" s="246"/>
      <c r="I33" s="246">
        <v>12.700016666666665</v>
      </c>
      <c r="J33" s="246"/>
      <c r="K33" s="246">
        <v>17.250266666666661</v>
      </c>
      <c r="L33" s="246">
        <v>2.7557999999999998</v>
      </c>
      <c r="M33" s="246">
        <v>13.027183333333333</v>
      </c>
      <c r="N33" s="260">
        <f t="shared" si="0"/>
        <v>7455.473383333333</v>
      </c>
      <c r="O33" s="271"/>
    </row>
    <row r="34" spans="2:15" ht="15" x14ac:dyDescent="0.25">
      <c r="B34" s="243"/>
      <c r="C34" s="251" t="s">
        <v>5</v>
      </c>
      <c r="D34" s="245">
        <v>2261.4452166666661</v>
      </c>
      <c r="E34" s="246">
        <v>1715.4627999999998</v>
      </c>
      <c r="F34" s="246">
        <v>2823.6015500000012</v>
      </c>
      <c r="G34" s="246">
        <v>12.106533333333335</v>
      </c>
      <c r="H34" s="246"/>
      <c r="I34" s="246">
        <v>8.0319833333333328</v>
      </c>
      <c r="J34" s="246"/>
      <c r="K34" s="246">
        <v>15.549850000000001</v>
      </c>
      <c r="L34" s="246">
        <v>1.3045500000000001</v>
      </c>
      <c r="M34" s="246">
        <v>8.8431166666666652</v>
      </c>
      <c r="N34" s="260">
        <f t="shared" si="0"/>
        <v>6846.3456000000015</v>
      </c>
      <c r="O34" s="271"/>
    </row>
    <row r="35" spans="2:15" ht="15" x14ac:dyDescent="0.25">
      <c r="B35" s="243"/>
      <c r="C35" s="251" t="s">
        <v>6</v>
      </c>
      <c r="D35" s="245">
        <v>2078.2029500000003</v>
      </c>
      <c r="E35" s="246">
        <v>1694.3045999999999</v>
      </c>
      <c r="F35" s="246">
        <v>2759.5402166666681</v>
      </c>
      <c r="G35" s="246">
        <v>12.810916666666667</v>
      </c>
      <c r="H35" s="246"/>
      <c r="I35" s="246">
        <v>10.196349999999999</v>
      </c>
      <c r="J35" s="246"/>
      <c r="K35" s="246">
        <v>15.643983333333336</v>
      </c>
      <c r="L35" s="246">
        <v>1.6476833333333332</v>
      </c>
      <c r="M35" s="246">
        <v>8.2139499999999988</v>
      </c>
      <c r="N35" s="260">
        <f t="shared" si="0"/>
        <v>6580.5606500000022</v>
      </c>
      <c r="O35" s="271"/>
    </row>
    <row r="36" spans="2:15" ht="15" x14ac:dyDescent="0.25">
      <c r="B36" s="243"/>
      <c r="C36" s="251" t="s">
        <v>7</v>
      </c>
      <c r="D36" s="245">
        <v>1833.4943666666668</v>
      </c>
      <c r="E36" s="246">
        <v>1625.4038500000006</v>
      </c>
      <c r="F36" s="246">
        <v>2673.3885666666661</v>
      </c>
      <c r="G36" s="246">
        <v>11.892116666666666</v>
      </c>
      <c r="H36" s="246"/>
      <c r="I36" s="246">
        <v>6.1440999999999999</v>
      </c>
      <c r="J36" s="246"/>
      <c r="K36" s="246">
        <v>15.22335</v>
      </c>
      <c r="L36" s="246">
        <v>1.4616333333333333</v>
      </c>
      <c r="M36" s="246">
        <v>7.9826333333333341</v>
      </c>
      <c r="N36" s="260">
        <f t="shared" si="0"/>
        <v>6174.9906166666669</v>
      </c>
      <c r="O36" s="271"/>
    </row>
    <row r="37" spans="2:15" ht="15" x14ac:dyDescent="0.25">
      <c r="B37" s="243"/>
      <c r="C37" s="251" t="s">
        <v>8</v>
      </c>
      <c r="D37" s="245">
        <v>1990.4703666666667</v>
      </c>
      <c r="E37" s="246">
        <v>1716.1513833333331</v>
      </c>
      <c r="F37" s="246">
        <v>2650.7376499999991</v>
      </c>
      <c r="G37" s="246">
        <v>11.40775</v>
      </c>
      <c r="H37" s="246"/>
      <c r="I37" s="246">
        <v>6.2571833333333347</v>
      </c>
      <c r="J37" s="246">
        <v>0.5718833333333333</v>
      </c>
      <c r="K37" s="246">
        <v>15.984349999999999</v>
      </c>
      <c r="L37" s="246">
        <v>1.2477999999999998</v>
      </c>
      <c r="M37" s="246">
        <v>9.1826833333333333</v>
      </c>
      <c r="N37" s="260">
        <f t="shared" si="0"/>
        <v>6402.0110499999992</v>
      </c>
      <c r="O37" s="271"/>
    </row>
    <row r="38" spans="2:15" ht="15" x14ac:dyDescent="0.25">
      <c r="B38" s="243"/>
      <c r="C38" s="251" t="s">
        <v>9</v>
      </c>
      <c r="D38" s="245">
        <v>1985.6027333333332</v>
      </c>
      <c r="E38" s="246">
        <v>1809.0961166666664</v>
      </c>
      <c r="F38" s="246">
        <v>2608.7623833333337</v>
      </c>
      <c r="G38" s="246">
        <v>11.436783333333334</v>
      </c>
      <c r="H38" s="246"/>
      <c r="I38" s="246">
        <v>5.377416666666667</v>
      </c>
      <c r="J38" s="246">
        <v>0.80943333333333323</v>
      </c>
      <c r="K38" s="246">
        <v>16.441083333333331</v>
      </c>
      <c r="L38" s="246">
        <v>0.94910000000000005</v>
      </c>
      <c r="M38" s="246">
        <v>6.6419499999999996</v>
      </c>
      <c r="N38" s="260">
        <f t="shared" si="0"/>
        <v>6445.1169999999993</v>
      </c>
      <c r="O38" s="271"/>
    </row>
    <row r="39" spans="2:15" ht="15" x14ac:dyDescent="0.25">
      <c r="B39" s="243"/>
      <c r="C39" s="251" t="s">
        <v>10</v>
      </c>
      <c r="D39" s="245">
        <v>1878.8634666666665</v>
      </c>
      <c r="E39" s="246">
        <v>1740.8437833333332</v>
      </c>
      <c r="F39" s="246">
        <v>2614.7370166666665</v>
      </c>
      <c r="G39" s="246">
        <v>12.348766666666666</v>
      </c>
      <c r="H39" s="246"/>
      <c r="I39" s="246">
        <v>6.4101833333333342</v>
      </c>
      <c r="J39" s="246">
        <v>0.86581666666666668</v>
      </c>
      <c r="K39" s="246">
        <v>16.441083333333335</v>
      </c>
      <c r="L39" s="246">
        <v>0.56473333333333331</v>
      </c>
      <c r="M39" s="246">
        <v>7.128166666666667</v>
      </c>
      <c r="N39" s="260">
        <f t="shared" si="0"/>
        <v>6278.2030166666655</v>
      </c>
      <c r="O39" s="271"/>
    </row>
    <row r="40" spans="2:15" ht="15" x14ac:dyDescent="0.25">
      <c r="B40" s="247"/>
      <c r="C40" s="251" t="s">
        <v>11</v>
      </c>
      <c r="D40" s="245">
        <v>1839.2176166666673</v>
      </c>
      <c r="E40" s="246">
        <v>1784.1816166666665</v>
      </c>
      <c r="F40" s="246">
        <v>2696.5851166666675</v>
      </c>
      <c r="G40" s="246">
        <v>12.109366666666666</v>
      </c>
      <c r="H40" s="246"/>
      <c r="I40" s="246">
        <v>6.383166666666666</v>
      </c>
      <c r="J40" s="246">
        <v>0.13088333333333332</v>
      </c>
      <c r="K40" s="246">
        <v>16.783366666666666</v>
      </c>
      <c r="L40" s="246">
        <v>0.31324999999999997</v>
      </c>
      <c r="M40" s="246">
        <v>8.0973333333333333</v>
      </c>
      <c r="N40" s="260">
        <f t="shared" ref="N40:N42" si="1">SUM(D40:M40)</f>
        <v>6363.8017166666668</v>
      </c>
      <c r="O40" s="271"/>
    </row>
    <row r="41" spans="2:15" ht="15" x14ac:dyDescent="0.25">
      <c r="B41" s="243"/>
      <c r="C41" s="251" t="s">
        <v>12</v>
      </c>
      <c r="D41" s="245">
        <v>1897.8170500000001</v>
      </c>
      <c r="E41" s="246">
        <v>1689.4708500000011</v>
      </c>
      <c r="F41" s="246">
        <v>2645.9792500000003</v>
      </c>
      <c r="G41" s="246">
        <v>8.7582333333333331</v>
      </c>
      <c r="H41" s="246"/>
      <c r="I41" s="246">
        <v>6.4607166666666664</v>
      </c>
      <c r="J41" s="246">
        <v>0.32086666666666669</v>
      </c>
      <c r="K41" s="246">
        <v>17.7562</v>
      </c>
      <c r="L41" s="246">
        <v>0.7688666666666667</v>
      </c>
      <c r="M41" s="246">
        <v>9.4201666666666668</v>
      </c>
      <c r="N41" s="260">
        <f t="shared" si="1"/>
        <v>6276.7522000000008</v>
      </c>
      <c r="O41" s="271"/>
    </row>
    <row r="42" spans="2:15" ht="15.75" thickBot="1" x14ac:dyDescent="0.3">
      <c r="B42" s="252"/>
      <c r="C42" s="253" t="s">
        <v>13</v>
      </c>
      <c r="D42" s="248">
        <v>1914.5220500000003</v>
      </c>
      <c r="E42" s="249">
        <v>1782.3506999999995</v>
      </c>
      <c r="F42" s="249">
        <v>2772.5912166666649</v>
      </c>
      <c r="G42" s="249">
        <v>13.82795</v>
      </c>
      <c r="H42" s="249"/>
      <c r="I42" s="249">
        <v>7.9231000000000007</v>
      </c>
      <c r="J42" s="249">
        <v>0.19456666666666667</v>
      </c>
      <c r="K42" s="249">
        <v>17.7562</v>
      </c>
      <c r="L42" s="249">
        <v>0.85836666666666672</v>
      </c>
      <c r="M42" s="249">
        <v>11.968166666666665</v>
      </c>
      <c r="N42" s="261">
        <f t="shared" si="1"/>
        <v>6521.992316666664</v>
      </c>
      <c r="O42" s="271"/>
    </row>
    <row r="43" spans="2:15" ht="13.5" thickBot="1" x14ac:dyDescent="0.25"/>
    <row r="44" spans="2:15" ht="15.75" thickBot="1" x14ac:dyDescent="0.3">
      <c r="B44" s="254" t="s">
        <v>88</v>
      </c>
      <c r="C44" s="255"/>
      <c r="D44" s="256">
        <f>+SUM(D31:D42)/SUM(D19:D30)-1</f>
        <v>-0.15218546134814759</v>
      </c>
      <c r="E44" s="256">
        <f t="shared" ref="E44:N44" si="2">+SUM(E31:E42)/SUM(E19:E30)-1</f>
        <v>0.12024280976471791</v>
      </c>
      <c r="F44" s="256">
        <f t="shared" si="2"/>
        <v>-9.6640119046887407E-2</v>
      </c>
      <c r="G44" s="256">
        <f t="shared" si="2"/>
        <v>1.3519630122959203E-2</v>
      </c>
      <c r="H44" s="256"/>
      <c r="I44" s="256">
        <f t="shared" si="2"/>
        <v>-0.77613074336811039</v>
      </c>
      <c r="J44" s="256"/>
      <c r="K44" s="256">
        <f t="shared" si="2"/>
        <v>-2.8224715830179381E-2</v>
      </c>
      <c r="L44" s="256">
        <f t="shared" si="2"/>
        <v>-5.566914537564549E-2</v>
      </c>
      <c r="M44" s="256">
        <f t="shared" si="2"/>
        <v>-0.90089136346209997</v>
      </c>
      <c r="N44" s="263">
        <f t="shared" si="2"/>
        <v>-8.426674561844627E-2</v>
      </c>
    </row>
    <row r="45" spans="2:15" ht="15.75" thickBot="1" x14ac:dyDescent="0.3">
      <c r="B45" s="257" t="s">
        <v>89</v>
      </c>
      <c r="C45" s="255"/>
      <c r="D45" s="256">
        <f>+D42/$N$42</f>
        <v>0.29354865155353271</v>
      </c>
      <c r="E45" s="256">
        <f t="shared" ref="E45:N45" si="3">+E42/$N$42</f>
        <v>0.2732831646313475</v>
      </c>
      <c r="F45" s="256">
        <f t="shared" si="3"/>
        <v>0.42511414948794563</v>
      </c>
      <c r="G45" s="256">
        <f t="shared" si="3"/>
        <v>2.1202033563675446E-3</v>
      </c>
      <c r="H45" s="258"/>
      <c r="I45" s="256">
        <f t="shared" si="3"/>
        <v>1.2148281714090443E-3</v>
      </c>
      <c r="J45" s="258"/>
      <c r="K45" s="256">
        <f t="shared" si="3"/>
        <v>2.7225116402889364E-3</v>
      </c>
      <c r="L45" s="258">
        <f t="shared" si="3"/>
        <v>1.3161111283022345E-4</v>
      </c>
      <c r="M45" s="258">
        <f t="shared" si="3"/>
        <v>1.8350476488729591E-3</v>
      </c>
      <c r="N45" s="263">
        <f t="shared" si="3"/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IU257"/>
  <sheetViews>
    <sheetView showGridLines="0" topLeftCell="A79" zoomScale="115" zoomScaleNormal="115" zoomScaleSheetLayoutView="100" workbookViewId="0">
      <selection activeCell="I111" sqref="I111"/>
    </sheetView>
  </sheetViews>
  <sheetFormatPr baseColWidth="10" defaultColWidth="0" defaultRowHeight="12.75" zeroHeight="1" x14ac:dyDescent="0.2"/>
  <cols>
    <col min="1" max="1" width="20" style="13" customWidth="1"/>
    <col min="2" max="2" width="7.28515625" style="13" customWidth="1"/>
    <col min="3" max="3" width="15.140625" style="13" customWidth="1"/>
    <col min="4" max="4" width="11.28515625" style="13" customWidth="1"/>
    <col min="5" max="10" width="18.140625" style="13" customWidth="1"/>
    <col min="11" max="255" width="18.140625" style="13" hidden="1" customWidth="1"/>
    <col min="256" max="16384" width="0" style="13" hidden="1"/>
  </cols>
  <sheetData>
    <row r="1" spans="1:23" ht="33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8"/>
    </row>
    <row r="2" spans="1:23" s="8" customFormat="1" ht="15" x14ac:dyDescent="0.25">
      <c r="A2" s="1"/>
      <c r="B2" s="84" t="s">
        <v>60</v>
      </c>
      <c r="C2" s="37"/>
      <c r="D2" s="1"/>
      <c r="E2" s="38"/>
      <c r="F2" s="1"/>
      <c r="G2" s="1"/>
      <c r="H2" s="1"/>
      <c r="I2" s="1"/>
      <c r="J2" s="18"/>
    </row>
    <row r="3" spans="1:23" s="8" customFormat="1" ht="15" x14ac:dyDescent="0.25">
      <c r="A3" s="1"/>
      <c r="B3" s="84" t="s">
        <v>62</v>
      </c>
      <c r="C3" s="37"/>
      <c r="D3" s="1"/>
      <c r="E3" s="38"/>
      <c r="F3" s="1"/>
      <c r="G3" s="1"/>
      <c r="H3" s="1"/>
      <c r="I3" s="1"/>
      <c r="J3" s="18"/>
    </row>
    <row r="4" spans="1:23" ht="28.5" customHeight="1" thickBot="1" x14ac:dyDescent="0.25">
      <c r="A4" s="17"/>
      <c r="B4" s="17"/>
      <c r="C4" s="45" t="s">
        <v>18</v>
      </c>
      <c r="D4" s="17"/>
      <c r="E4" s="17"/>
      <c r="F4" s="17"/>
      <c r="G4" s="17"/>
      <c r="H4" s="17"/>
      <c r="I4" s="17"/>
      <c r="J4" s="18"/>
      <c r="R4" s="9"/>
    </row>
    <row r="5" spans="1:23" ht="24.75" thickBot="1" x14ac:dyDescent="0.25">
      <c r="A5" s="17"/>
      <c r="B5" s="18"/>
      <c r="C5" s="280" t="s">
        <v>14</v>
      </c>
      <c r="D5" s="288"/>
      <c r="E5" s="46" t="s">
        <v>20</v>
      </c>
      <c r="F5" s="47" t="s">
        <v>22</v>
      </c>
      <c r="G5" s="47" t="s">
        <v>21</v>
      </c>
      <c r="H5" s="47" t="s">
        <v>23</v>
      </c>
      <c r="I5" s="18"/>
      <c r="J5" s="18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x14ac:dyDescent="0.2">
      <c r="A6" s="17"/>
      <c r="B6" s="2"/>
      <c r="C6" s="289">
        <v>2000</v>
      </c>
      <c r="D6" s="290"/>
      <c r="E6" s="58">
        <v>1148286</v>
      </c>
      <c r="F6" s="57">
        <v>1627026</v>
      </c>
      <c r="G6" s="2">
        <v>701096</v>
      </c>
      <c r="H6" s="57">
        <v>933749</v>
      </c>
      <c r="I6" s="2"/>
      <c r="J6" s="18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x14ac:dyDescent="0.2">
      <c r="A7" s="17"/>
      <c r="B7" s="2"/>
      <c r="C7" s="276">
        <v>2001</v>
      </c>
      <c r="D7" s="277"/>
      <c r="E7" s="58">
        <v>1190693</v>
      </c>
      <c r="F7" s="57">
        <v>1752981</v>
      </c>
      <c r="G7" s="2">
        <v>807567</v>
      </c>
      <c r="H7" s="57">
        <v>1068780</v>
      </c>
      <c r="I7" s="2"/>
      <c r="J7" s="18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x14ac:dyDescent="0.2">
      <c r="A8" s="17"/>
      <c r="B8" s="2"/>
      <c r="C8" s="276">
        <v>2002</v>
      </c>
      <c r="D8" s="277"/>
      <c r="E8" s="58">
        <v>1350470</v>
      </c>
      <c r="F8" s="57">
        <v>1700120</v>
      </c>
      <c r="G8" s="2">
        <v>932066</v>
      </c>
      <c r="H8" s="57">
        <v>1136731</v>
      </c>
      <c r="I8" s="2"/>
      <c r="J8" s="18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x14ac:dyDescent="0.2">
      <c r="A9" s="17"/>
      <c r="B9" s="2"/>
      <c r="C9" s="276">
        <v>2003</v>
      </c>
      <c r="D9" s="277"/>
      <c r="E9" s="58">
        <v>1499129</v>
      </c>
      <c r="F9" s="57">
        <v>1497590</v>
      </c>
      <c r="G9" s="2">
        <v>980514</v>
      </c>
      <c r="H9" s="57">
        <v>1091777</v>
      </c>
      <c r="I9" s="2"/>
      <c r="J9" s="18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x14ac:dyDescent="0.2">
      <c r="A10" s="17"/>
      <c r="B10" s="2"/>
      <c r="C10" s="276">
        <v>2004</v>
      </c>
      <c r="D10" s="277"/>
      <c r="E10" s="58">
        <v>1628139</v>
      </c>
      <c r="F10" s="57">
        <v>1562292</v>
      </c>
      <c r="G10" s="2">
        <v>1071610</v>
      </c>
      <c r="H10" s="57">
        <v>1157583</v>
      </c>
      <c r="I10" s="2"/>
      <c r="J10" s="18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x14ac:dyDescent="0.2">
      <c r="A11" s="17"/>
      <c r="B11" s="2"/>
      <c r="C11" s="276">
        <v>2005</v>
      </c>
      <c r="D11" s="277"/>
      <c r="E11" s="58">
        <v>1695870</v>
      </c>
      <c r="F11" s="57">
        <v>1690427</v>
      </c>
      <c r="G11" s="2">
        <v>1130289</v>
      </c>
      <c r="H11" s="57">
        <v>1294469</v>
      </c>
      <c r="I11" s="2"/>
      <c r="J11" s="18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x14ac:dyDescent="0.2">
      <c r="A12" s="17"/>
      <c r="B12" s="2"/>
      <c r="C12" s="276">
        <v>2006</v>
      </c>
      <c r="D12" s="277"/>
      <c r="E12" s="58">
        <v>1630355.0017805009</v>
      </c>
      <c r="F12" s="57">
        <v>1724650.5888491671</v>
      </c>
      <c r="G12" s="2">
        <v>1094888.7609999981</v>
      </c>
      <c r="H12" s="57">
        <v>1361105.9089999974</v>
      </c>
      <c r="I12" s="2"/>
      <c r="J12" s="18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x14ac:dyDescent="0.2">
      <c r="A13" s="17"/>
      <c r="B13" s="2"/>
      <c r="C13" s="276">
        <v>2007</v>
      </c>
      <c r="D13" s="277"/>
      <c r="E13" s="58">
        <v>1895063.9373500003</v>
      </c>
      <c r="F13" s="57">
        <v>1473967.8811833337</v>
      </c>
      <c r="G13" s="2">
        <v>1233041.9219999975</v>
      </c>
      <c r="H13" s="57">
        <v>1140721.4269999978</v>
      </c>
      <c r="I13" s="2"/>
      <c r="J13" s="18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x14ac:dyDescent="0.2">
      <c r="A14" s="17"/>
      <c r="B14" s="2"/>
      <c r="C14" s="276">
        <v>2008</v>
      </c>
      <c r="D14" s="277"/>
      <c r="E14" s="58">
        <v>2486943.7519333335</v>
      </c>
      <c r="F14" s="57">
        <v>1352266.9900666659</v>
      </c>
      <c r="G14" s="2">
        <v>1525924.2509999988</v>
      </c>
      <c r="H14" s="57">
        <v>1030204.0049999991</v>
      </c>
      <c r="I14" s="2"/>
      <c r="J14" s="18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x14ac:dyDescent="0.2">
      <c r="A15" s="17"/>
      <c r="B15" s="2"/>
      <c r="C15" s="276">
        <v>2009</v>
      </c>
      <c r="D15" s="277"/>
      <c r="E15" s="58">
        <v>2635344.4327833322</v>
      </c>
      <c r="F15" s="57">
        <v>1184351.5326499997</v>
      </c>
      <c r="G15" s="2">
        <v>1602935.7869999986</v>
      </c>
      <c r="H15" s="57">
        <v>873326.35899999831</v>
      </c>
      <c r="I15" s="2"/>
      <c r="J15" s="18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2">
      <c r="A16" s="17"/>
      <c r="B16" s="2"/>
      <c r="C16" s="276">
        <v>2010</v>
      </c>
      <c r="D16" s="277"/>
      <c r="E16" s="58">
        <f>+E35</f>
        <v>2775580.5093666669</v>
      </c>
      <c r="F16" s="57">
        <f>+F35</f>
        <v>1074709.3181666662</v>
      </c>
      <c r="G16" s="2">
        <f>+G35</f>
        <v>1674076.2899999977</v>
      </c>
      <c r="H16" s="57">
        <f>+H35</f>
        <v>756847.78399999894</v>
      </c>
      <c r="I16" s="2"/>
      <c r="J16" s="18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x14ac:dyDescent="0.2">
      <c r="A17" s="17"/>
      <c r="B17" s="2"/>
      <c r="C17" s="276">
        <v>2011</v>
      </c>
      <c r="D17" s="277"/>
      <c r="E17" s="58">
        <f>+E48</f>
        <v>2821102.4663499994</v>
      </c>
      <c r="F17" s="57">
        <f>+F48</f>
        <v>997194.0219833327</v>
      </c>
      <c r="G17" s="2">
        <f>+G48</f>
        <v>1685585.0079999994</v>
      </c>
      <c r="H17" s="57">
        <f>+H48</f>
        <v>693878.62299999897</v>
      </c>
      <c r="I17" s="2"/>
      <c r="J17" s="18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x14ac:dyDescent="0.2">
      <c r="A18" s="17"/>
      <c r="B18" s="2"/>
      <c r="C18" s="276">
        <v>2012</v>
      </c>
      <c r="D18" s="277"/>
      <c r="E18" s="58">
        <f>+E61</f>
        <v>2877714.8289666674</v>
      </c>
      <c r="F18" s="57">
        <f>+F61</f>
        <v>923868.3774</v>
      </c>
      <c r="G18" s="2">
        <f>+G61</f>
        <v>1688988.6959999916</v>
      </c>
      <c r="H18" s="57">
        <f>+H61</f>
        <v>619822.42599999672</v>
      </c>
      <c r="I18" s="2"/>
      <c r="J18" s="18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x14ac:dyDescent="0.2">
      <c r="A19" s="17"/>
      <c r="B19" s="2"/>
      <c r="C19" s="276">
        <v>2013</v>
      </c>
      <c r="D19" s="277"/>
      <c r="E19" s="58">
        <f>+E74</f>
        <v>2677872.7564833374</v>
      </c>
      <c r="F19" s="57">
        <f>+F74</f>
        <v>830689.31133333314</v>
      </c>
      <c r="G19" s="2">
        <f>+G74</f>
        <v>1494356.3089999917</v>
      </c>
      <c r="H19" s="57">
        <f>+H74</f>
        <v>562135.11199999519</v>
      </c>
      <c r="I19" s="2"/>
      <c r="J19" s="18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x14ac:dyDescent="0.2">
      <c r="A20" s="17"/>
      <c r="B20" s="2"/>
      <c r="C20" s="276">
        <v>2014</v>
      </c>
      <c r="D20" s="277"/>
      <c r="E20" s="58">
        <f>+E87</f>
        <v>2581231.2495333343</v>
      </c>
      <c r="F20" s="57">
        <f t="shared" ref="F20:H20" si="0">+F87</f>
        <v>985878.23511666688</v>
      </c>
      <c r="G20" s="2">
        <f t="shared" si="0"/>
        <v>1387779.701999991</v>
      </c>
      <c r="H20" s="57">
        <f t="shared" si="0"/>
        <v>716517.73899999203</v>
      </c>
      <c r="I20" s="2"/>
      <c r="J20" s="18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3.5" thickBot="1" x14ac:dyDescent="0.25">
      <c r="A21" s="17"/>
      <c r="B21" s="2"/>
      <c r="C21" s="278">
        <v>2015</v>
      </c>
      <c r="D21" s="279"/>
      <c r="E21" s="149">
        <f>+E100</f>
        <v>2666002.745466664</v>
      </c>
      <c r="F21" s="150">
        <f t="shared" ref="F21:H21" si="1">+F100</f>
        <v>1353705.6237999997</v>
      </c>
      <c r="G21" s="151">
        <f t="shared" si="1"/>
        <v>1378366.3229999905</v>
      </c>
      <c r="H21" s="150">
        <f t="shared" si="1"/>
        <v>1014032.3909999954</v>
      </c>
      <c r="I21" s="2"/>
      <c r="J21" s="18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24.75" thickBot="1" x14ac:dyDescent="0.25">
      <c r="A22" s="17"/>
      <c r="B22" s="18"/>
      <c r="C22" s="50" t="s">
        <v>0</v>
      </c>
      <c r="D22" s="50" t="s">
        <v>1</v>
      </c>
      <c r="E22" s="46" t="s">
        <v>20</v>
      </c>
      <c r="F22" s="47" t="s">
        <v>22</v>
      </c>
      <c r="G22" s="47" t="s">
        <v>21</v>
      </c>
      <c r="H22" s="46" t="s">
        <v>23</v>
      </c>
      <c r="I22" s="18"/>
      <c r="J22" s="18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x14ac:dyDescent="0.2">
      <c r="A23" s="17"/>
      <c r="B23" s="16"/>
      <c r="C23" s="60">
        <v>2010</v>
      </c>
      <c r="D23" s="168" t="s">
        <v>2</v>
      </c>
      <c r="E23" s="181">
        <v>229666.31116666665</v>
      </c>
      <c r="F23" s="180">
        <v>93628.974700000079</v>
      </c>
      <c r="G23" s="179">
        <v>138115.15699999977</v>
      </c>
      <c r="H23" s="180">
        <v>65852.460999999734</v>
      </c>
      <c r="I23" s="16"/>
      <c r="J23" s="18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x14ac:dyDescent="0.2">
      <c r="A24" s="17"/>
      <c r="B24" s="16"/>
      <c r="C24" s="60"/>
      <c r="D24" s="168" t="s">
        <v>19</v>
      </c>
      <c r="E24" s="181">
        <v>214449.46441666698</v>
      </c>
      <c r="F24" s="180">
        <v>85031.669016666536</v>
      </c>
      <c r="G24" s="179">
        <v>123564.14599999982</v>
      </c>
      <c r="H24" s="180">
        <v>58153.780999999959</v>
      </c>
      <c r="I24" s="16"/>
      <c r="J24" s="18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x14ac:dyDescent="0.2">
      <c r="A25" s="17"/>
      <c r="B25" s="16"/>
      <c r="C25" s="60"/>
      <c r="D25" s="168" t="s">
        <v>4</v>
      </c>
      <c r="E25" s="181">
        <v>259730.09833333315</v>
      </c>
      <c r="F25" s="180">
        <v>103597.18399999969</v>
      </c>
      <c r="G25" s="179">
        <v>148356.32499999987</v>
      </c>
      <c r="H25" s="180">
        <v>68482.515999999887</v>
      </c>
      <c r="I25" s="16"/>
      <c r="J25" s="18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x14ac:dyDescent="0.2">
      <c r="A26" s="17"/>
      <c r="B26" s="16"/>
      <c r="C26" s="60"/>
      <c r="D26" s="168" t="s">
        <v>5</v>
      </c>
      <c r="E26" s="181">
        <v>221986.62126666622</v>
      </c>
      <c r="F26" s="180">
        <v>91677.606216666536</v>
      </c>
      <c r="G26" s="179">
        <v>133913.5929999997</v>
      </c>
      <c r="H26" s="180">
        <v>65497.504999999845</v>
      </c>
      <c r="I26" s="16"/>
      <c r="J26" s="18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x14ac:dyDescent="0.2">
      <c r="A27" s="17"/>
      <c r="B27" s="16"/>
      <c r="C27" s="60"/>
      <c r="D27" s="168" t="s">
        <v>6</v>
      </c>
      <c r="E27" s="181">
        <v>233278.68628333334</v>
      </c>
      <c r="F27" s="180">
        <v>88913.041183333087</v>
      </c>
      <c r="G27" s="179">
        <v>141621.34599999996</v>
      </c>
      <c r="H27" s="180">
        <v>63760.470999999903</v>
      </c>
      <c r="I27" s="16"/>
      <c r="J27" s="18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x14ac:dyDescent="0.2">
      <c r="A28" s="17"/>
      <c r="B28" s="16"/>
      <c r="C28" s="60"/>
      <c r="D28" s="168" t="s">
        <v>7</v>
      </c>
      <c r="E28" s="181">
        <v>219402.14143333293</v>
      </c>
      <c r="F28" s="180">
        <v>85148.49173333314</v>
      </c>
      <c r="G28" s="179">
        <v>134260.01099999979</v>
      </c>
      <c r="H28" s="180">
        <v>60861.967999999913</v>
      </c>
      <c r="I28" s="73"/>
      <c r="J28" s="3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x14ac:dyDescent="0.2">
      <c r="A29" s="17"/>
      <c r="B29" s="16"/>
      <c r="C29" s="60"/>
      <c r="D29" s="168" t="s">
        <v>8</v>
      </c>
      <c r="E29" s="181">
        <v>228018.93873333273</v>
      </c>
      <c r="F29" s="180">
        <v>87570.512150000126</v>
      </c>
      <c r="G29" s="179">
        <v>139591.91400000014</v>
      </c>
      <c r="H29" s="180">
        <v>61901.953999999801</v>
      </c>
      <c r="I29" s="73"/>
      <c r="J29" s="3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x14ac:dyDescent="0.2">
      <c r="A30" s="17"/>
      <c r="B30" s="16"/>
      <c r="C30" s="60"/>
      <c r="D30" s="168" t="s">
        <v>9</v>
      </c>
      <c r="E30" s="181">
        <v>228998.00624999986</v>
      </c>
      <c r="F30" s="180">
        <v>90373.668833333184</v>
      </c>
      <c r="G30" s="179">
        <v>138977.48899999959</v>
      </c>
      <c r="H30" s="180">
        <v>63500.824999999997</v>
      </c>
      <c r="I30" s="73"/>
      <c r="J30" s="3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x14ac:dyDescent="0.2">
      <c r="A31" s="17"/>
      <c r="B31" s="16"/>
      <c r="C31" s="60"/>
      <c r="D31" s="168" t="s">
        <v>10</v>
      </c>
      <c r="E31" s="181">
        <v>221317.74020000073</v>
      </c>
      <c r="F31" s="180">
        <v>84604.309466666862</v>
      </c>
      <c r="G31" s="179">
        <v>136037.78499999992</v>
      </c>
      <c r="H31" s="180">
        <v>60555.869999999843</v>
      </c>
      <c r="I31" s="73"/>
      <c r="J31" s="3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x14ac:dyDescent="0.2">
      <c r="A32" s="17"/>
      <c r="B32" s="16"/>
      <c r="C32" s="60"/>
      <c r="D32" s="168" t="s">
        <v>11</v>
      </c>
      <c r="E32" s="181">
        <v>235873.37846666688</v>
      </c>
      <c r="F32" s="180">
        <v>85856.65196666673</v>
      </c>
      <c r="G32" s="179">
        <v>143469.44899999985</v>
      </c>
      <c r="H32" s="180">
        <v>61405.840000000011</v>
      </c>
      <c r="I32" s="73"/>
      <c r="J32" s="3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x14ac:dyDescent="0.2">
      <c r="A33" s="17"/>
      <c r="B33" s="16"/>
      <c r="C33" s="60"/>
      <c r="D33" s="168" t="s">
        <v>12</v>
      </c>
      <c r="E33" s="181">
        <v>236452.91503333347</v>
      </c>
      <c r="F33" s="180">
        <v>89622.750516666769</v>
      </c>
      <c r="G33" s="179">
        <v>143007.38299999968</v>
      </c>
      <c r="H33" s="180">
        <v>63391.666000000114</v>
      </c>
      <c r="I33" s="73"/>
      <c r="J33" s="3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x14ac:dyDescent="0.2">
      <c r="A34" s="17"/>
      <c r="B34" s="16"/>
      <c r="C34" s="60"/>
      <c r="D34" s="168" t="s">
        <v>13</v>
      </c>
      <c r="E34" s="181">
        <v>246406.20778333372</v>
      </c>
      <c r="F34" s="180">
        <v>88684.458383333447</v>
      </c>
      <c r="G34" s="179">
        <v>153161.69199999966</v>
      </c>
      <c r="H34" s="180">
        <v>63482.926999999981</v>
      </c>
      <c r="I34" s="73"/>
      <c r="J34" s="3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3.5" thickBot="1" x14ac:dyDescent="0.25">
      <c r="A35" s="17"/>
      <c r="B35" s="16"/>
      <c r="C35" s="61" t="s">
        <v>56</v>
      </c>
      <c r="D35" s="167"/>
      <c r="E35" s="178">
        <f>SUM(E23:E34)</f>
        <v>2775580.5093666669</v>
      </c>
      <c r="F35" s="42">
        <f>SUM(F23:F34)</f>
        <v>1074709.3181666662</v>
      </c>
      <c r="G35" s="178">
        <f>SUM(G23:G34)</f>
        <v>1674076.2899999977</v>
      </c>
      <c r="H35" s="173">
        <f>SUM(H23:H34)</f>
        <v>756847.78399999894</v>
      </c>
      <c r="I35" s="73"/>
      <c r="J35" s="3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x14ac:dyDescent="0.2">
      <c r="A36" s="17"/>
      <c r="B36" s="16"/>
      <c r="C36" s="60">
        <v>2011</v>
      </c>
      <c r="D36" s="168" t="s">
        <v>2</v>
      </c>
      <c r="E36" s="193">
        <v>246500.22663333325</v>
      </c>
      <c r="F36" s="192">
        <v>84016.55290000017</v>
      </c>
      <c r="G36" s="191">
        <v>146232.39799999981</v>
      </c>
      <c r="H36" s="192">
        <v>57436.004000000081</v>
      </c>
      <c r="I36" s="73"/>
      <c r="J36" s="3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x14ac:dyDescent="0.2">
      <c r="A37" s="17"/>
      <c r="B37" s="16"/>
      <c r="C37" s="60"/>
      <c r="D37" s="168" t="s">
        <v>3</v>
      </c>
      <c r="E37" s="190">
        <v>214471.561566666</v>
      </c>
      <c r="F37" s="189">
        <v>75509.902399999846</v>
      </c>
      <c r="G37" s="188">
        <v>125827.45599999973</v>
      </c>
      <c r="H37" s="189">
        <v>51445.738000000078</v>
      </c>
      <c r="I37" s="73"/>
      <c r="J37" s="3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x14ac:dyDescent="0.2">
      <c r="A38" s="17"/>
      <c r="B38" s="16"/>
      <c r="C38" s="60"/>
      <c r="D38" s="168" t="s">
        <v>4</v>
      </c>
      <c r="E38" s="190">
        <v>253701.83136666668</v>
      </c>
      <c r="F38" s="189">
        <v>92377.804399999761</v>
      </c>
      <c r="G38" s="188">
        <v>150333.41000000064</v>
      </c>
      <c r="H38" s="189">
        <v>63612.631999999947</v>
      </c>
      <c r="I38" s="73"/>
      <c r="J38" s="3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x14ac:dyDescent="0.2">
      <c r="A39" s="17"/>
      <c r="B39" s="16"/>
      <c r="C39" s="60"/>
      <c r="D39" s="168" t="s">
        <v>5</v>
      </c>
      <c r="E39" s="190">
        <v>225291.84538333261</v>
      </c>
      <c r="F39" s="189">
        <v>81127.649800000218</v>
      </c>
      <c r="G39" s="188">
        <v>135228.72100000034</v>
      </c>
      <c r="H39" s="189">
        <v>57876.025000000045</v>
      </c>
      <c r="I39" s="73"/>
      <c r="J39" s="3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x14ac:dyDescent="0.2">
      <c r="A40" s="17"/>
      <c r="B40" s="16"/>
      <c r="C40" s="60"/>
      <c r="D40" s="168" t="s">
        <v>6</v>
      </c>
      <c r="E40" s="190">
        <v>236219.14733333301</v>
      </c>
      <c r="F40" s="189">
        <v>84267.048616666376</v>
      </c>
      <c r="G40" s="188">
        <v>140805.75299999944</v>
      </c>
      <c r="H40" s="189">
        <v>59184.354999999974</v>
      </c>
      <c r="I40" s="73"/>
      <c r="J40" s="3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x14ac:dyDescent="0.2">
      <c r="A41" s="17"/>
      <c r="B41" s="16"/>
      <c r="C41" s="60"/>
      <c r="D41" s="168" t="s">
        <v>7</v>
      </c>
      <c r="E41" s="190">
        <v>229930.10915000102</v>
      </c>
      <c r="F41" s="189">
        <v>82241.627350000039</v>
      </c>
      <c r="G41" s="188">
        <v>137336.91399999996</v>
      </c>
      <c r="H41" s="189">
        <v>56723.170999999886</v>
      </c>
      <c r="I41" s="73"/>
      <c r="J41" s="3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x14ac:dyDescent="0.2">
      <c r="A42" s="17"/>
      <c r="B42" s="16"/>
      <c r="C42" s="60"/>
      <c r="D42" s="168" t="s">
        <v>8</v>
      </c>
      <c r="E42" s="190">
        <v>230528.46073333331</v>
      </c>
      <c r="F42" s="189">
        <v>80060.52991666655</v>
      </c>
      <c r="G42" s="188">
        <v>138114.76099999991</v>
      </c>
      <c r="H42" s="189">
        <v>54268.744999999733</v>
      </c>
      <c r="I42" s="73"/>
      <c r="J42" s="3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x14ac:dyDescent="0.2">
      <c r="A43" s="17"/>
      <c r="B43" s="16"/>
      <c r="C43" s="60"/>
      <c r="D43" s="168" t="s">
        <v>9</v>
      </c>
      <c r="E43" s="190">
        <v>232574.59200000006</v>
      </c>
      <c r="F43" s="189">
        <v>83220.617983333068</v>
      </c>
      <c r="G43" s="188">
        <v>138915.34699999989</v>
      </c>
      <c r="H43" s="189">
        <v>56016.461999999861</v>
      </c>
      <c r="I43" s="73"/>
      <c r="J43" s="3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x14ac:dyDescent="0.2">
      <c r="A44" s="17"/>
      <c r="B44" s="16"/>
      <c r="C44" s="60"/>
      <c r="D44" s="168" t="s">
        <v>10</v>
      </c>
      <c r="E44" s="190">
        <v>222872.31851666636</v>
      </c>
      <c r="F44" s="189">
        <v>78927.75588333339</v>
      </c>
      <c r="G44" s="188">
        <v>135036.88500000021</v>
      </c>
      <c r="H44" s="189">
        <v>56375.570999999713</v>
      </c>
      <c r="I44" s="73"/>
      <c r="J44" s="3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x14ac:dyDescent="0.2">
      <c r="A45" s="17"/>
      <c r="B45" s="16"/>
      <c r="C45" s="60"/>
      <c r="D45" s="168" t="s">
        <v>11</v>
      </c>
      <c r="E45" s="190">
        <v>235001.41668333355</v>
      </c>
      <c r="F45" s="189">
        <v>82812.570249999975</v>
      </c>
      <c r="G45" s="188">
        <v>140578.60099999991</v>
      </c>
      <c r="H45" s="189">
        <v>60070.010999999817</v>
      </c>
      <c r="I45" s="73"/>
      <c r="J45" s="3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x14ac:dyDescent="0.2">
      <c r="A46" s="17"/>
      <c r="B46" s="16"/>
      <c r="C46" s="60"/>
      <c r="D46" s="168" t="s">
        <v>12</v>
      </c>
      <c r="E46" s="190">
        <v>239121.46234999967</v>
      </c>
      <c r="F46" s="189">
        <v>86674.561516666537</v>
      </c>
      <c r="G46" s="188">
        <v>141737.99799999982</v>
      </c>
      <c r="H46" s="189">
        <v>60241.468999999874</v>
      </c>
      <c r="I46" s="73"/>
      <c r="J46" s="3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x14ac:dyDescent="0.2">
      <c r="A47" s="17"/>
      <c r="B47" s="16"/>
      <c r="C47" s="60"/>
      <c r="D47" s="168" t="s">
        <v>13</v>
      </c>
      <c r="E47" s="190">
        <v>254889.49463333379</v>
      </c>
      <c r="F47" s="189">
        <v>85957.400966666741</v>
      </c>
      <c r="G47" s="188">
        <v>155436.76399999962</v>
      </c>
      <c r="H47" s="189">
        <v>60628.439999999813</v>
      </c>
      <c r="I47" s="73"/>
      <c r="J47" s="3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3.5" thickBot="1" x14ac:dyDescent="0.25">
      <c r="A48" s="17"/>
      <c r="B48" s="16"/>
      <c r="C48" s="61" t="s">
        <v>65</v>
      </c>
      <c r="D48" s="167"/>
      <c r="E48" s="96">
        <f>SUM(E36:E47)</f>
        <v>2821102.4663499994</v>
      </c>
      <c r="F48" s="68">
        <f>SUM(F36:F47)</f>
        <v>997194.0219833327</v>
      </c>
      <c r="G48" s="96">
        <f>SUM(G36:G47)</f>
        <v>1685585.0079999994</v>
      </c>
      <c r="H48" s="66">
        <f>SUM(H36:H47)</f>
        <v>693878.62299999897</v>
      </c>
      <c r="I48" s="73"/>
      <c r="J48" s="3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x14ac:dyDescent="0.2">
      <c r="A49" s="17"/>
      <c r="B49" s="16"/>
      <c r="C49" s="65">
        <v>2012</v>
      </c>
      <c r="D49" s="176" t="s">
        <v>2</v>
      </c>
      <c r="E49" s="187">
        <v>244722.40085000038</v>
      </c>
      <c r="F49" s="186">
        <v>82983.802883333206</v>
      </c>
      <c r="G49" s="185">
        <v>142606.87799999944</v>
      </c>
      <c r="H49" s="186">
        <v>56260.411000000058</v>
      </c>
      <c r="I49" s="73"/>
      <c r="J49" s="3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x14ac:dyDescent="0.2">
      <c r="A50" s="17"/>
      <c r="B50" s="16"/>
      <c r="C50" s="110"/>
      <c r="D50" s="168" t="s">
        <v>3</v>
      </c>
      <c r="E50" s="184">
        <v>218517.52714999972</v>
      </c>
      <c r="F50" s="183">
        <v>74063.540816666529</v>
      </c>
      <c r="G50" s="182">
        <v>125842.0069999999</v>
      </c>
      <c r="H50" s="183">
        <v>48068.677999999796</v>
      </c>
      <c r="I50" s="73"/>
      <c r="J50" s="3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x14ac:dyDescent="0.2">
      <c r="A51" s="17"/>
      <c r="B51" s="16"/>
      <c r="C51" s="110"/>
      <c r="D51" s="168" t="s">
        <v>4</v>
      </c>
      <c r="E51" s="184">
        <v>254140.77175000001</v>
      </c>
      <c r="F51" s="183">
        <v>85605.084916666514</v>
      </c>
      <c r="G51" s="182">
        <v>147967.19599999941</v>
      </c>
      <c r="H51" s="183">
        <v>56726.583999999435</v>
      </c>
      <c r="I51" s="73"/>
      <c r="J51" s="3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x14ac:dyDescent="0.2">
      <c r="A52" s="17"/>
      <c r="B52" s="16"/>
      <c r="C52" s="110"/>
      <c r="D52" s="168" t="s">
        <v>5</v>
      </c>
      <c r="E52" s="184">
        <v>235644.64118333321</v>
      </c>
      <c r="F52" s="183">
        <v>76550.755016666997</v>
      </c>
      <c r="G52" s="182">
        <v>137539.5699999994</v>
      </c>
      <c r="H52" s="183">
        <v>51324.010999999831</v>
      </c>
      <c r="I52" s="73"/>
      <c r="J52" s="3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x14ac:dyDescent="0.2">
      <c r="A53" s="17"/>
      <c r="B53" s="16"/>
      <c r="C53" s="110"/>
      <c r="D53" s="168" t="s">
        <v>6</v>
      </c>
      <c r="E53" s="184">
        <v>248124.44793333387</v>
      </c>
      <c r="F53" s="183">
        <v>78398.151433333114</v>
      </c>
      <c r="G53" s="182">
        <v>146262.21799999932</v>
      </c>
      <c r="H53" s="183">
        <v>52008.724999999991</v>
      </c>
      <c r="I53" s="73"/>
      <c r="J53" s="3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x14ac:dyDescent="0.2">
      <c r="A54" s="17"/>
      <c r="B54" s="16"/>
      <c r="C54" s="110"/>
      <c r="D54" s="168" t="s">
        <v>7</v>
      </c>
      <c r="E54" s="184">
        <v>241250.0377499997</v>
      </c>
      <c r="F54" s="183">
        <v>76261.750900000014</v>
      </c>
      <c r="G54" s="182">
        <v>157596.2019999999</v>
      </c>
      <c r="H54" s="183">
        <v>50321.272999999943</v>
      </c>
      <c r="I54" s="73"/>
      <c r="J54" s="3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x14ac:dyDescent="0.2">
      <c r="A55" s="17"/>
      <c r="B55" s="16"/>
      <c r="C55" s="110"/>
      <c r="D55" s="168" t="s">
        <v>8</v>
      </c>
      <c r="E55" s="184">
        <v>239441.84984999979</v>
      </c>
      <c r="F55" s="183">
        <v>74221.162483333566</v>
      </c>
      <c r="G55" s="182">
        <v>138474.98999999912</v>
      </c>
      <c r="H55" s="183">
        <v>49054.732999999178</v>
      </c>
      <c r="I55" s="73"/>
      <c r="J55" s="3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x14ac:dyDescent="0.2">
      <c r="A56" s="17"/>
      <c r="B56" s="16"/>
      <c r="C56" s="110"/>
      <c r="D56" s="168" t="s">
        <v>9</v>
      </c>
      <c r="E56" s="184">
        <v>245949.99126666677</v>
      </c>
      <c r="F56" s="183">
        <v>79048.671266666774</v>
      </c>
      <c r="G56" s="182">
        <v>142486.54899999898</v>
      </c>
      <c r="H56" s="183">
        <v>53010.538999999051</v>
      </c>
      <c r="I56" s="73"/>
      <c r="J56" s="3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x14ac:dyDescent="0.2">
      <c r="A57" s="17"/>
      <c r="B57" s="16"/>
      <c r="C57" s="110"/>
      <c r="D57" s="168" t="s">
        <v>10</v>
      </c>
      <c r="E57" s="184">
        <v>220511.43058333371</v>
      </c>
      <c r="F57" s="183">
        <v>66202.652683333319</v>
      </c>
      <c r="G57" s="182">
        <v>129213.75999999959</v>
      </c>
      <c r="H57" s="183">
        <v>46117.354999999028</v>
      </c>
      <c r="I57" s="73"/>
      <c r="J57" s="3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x14ac:dyDescent="0.2">
      <c r="A58" s="17"/>
      <c r="B58" s="16"/>
      <c r="C58" s="110"/>
      <c r="D58" s="168" t="s">
        <v>11</v>
      </c>
      <c r="E58" s="184">
        <v>251182.29365000059</v>
      </c>
      <c r="F58" s="183">
        <v>80285.687633333204</v>
      </c>
      <c r="G58" s="182">
        <v>145415.18899999879</v>
      </c>
      <c r="H58" s="183">
        <v>54493.953000000074</v>
      </c>
      <c r="I58" s="73"/>
      <c r="J58" s="3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x14ac:dyDescent="0.2">
      <c r="A59" s="17"/>
      <c r="B59" s="16"/>
      <c r="C59" s="110"/>
      <c r="D59" s="168" t="s">
        <v>12</v>
      </c>
      <c r="E59" s="184">
        <v>234353.45006666673</v>
      </c>
      <c r="F59" s="183">
        <v>76408.071216666678</v>
      </c>
      <c r="G59" s="182">
        <v>134571.04499999888</v>
      </c>
      <c r="H59" s="183">
        <v>51623.619000000108</v>
      </c>
      <c r="I59" s="73"/>
      <c r="J59" s="3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 x14ac:dyDescent="0.2">
      <c r="A60" s="17"/>
      <c r="B60" s="16"/>
      <c r="C60" s="110"/>
      <c r="D60" s="168" t="s">
        <v>13</v>
      </c>
      <c r="E60" s="184">
        <v>243875.98693333304</v>
      </c>
      <c r="F60" s="183">
        <v>73839.046150000038</v>
      </c>
      <c r="G60" s="182">
        <v>141013.0919999989</v>
      </c>
      <c r="H60" s="183">
        <v>50812.545000000166</v>
      </c>
      <c r="I60" s="73"/>
      <c r="J60" s="3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1:23" ht="13.5" thickBot="1" x14ac:dyDescent="0.25">
      <c r="A61" s="17"/>
      <c r="B61" s="16"/>
      <c r="C61" s="61" t="s">
        <v>66</v>
      </c>
      <c r="D61" s="167"/>
      <c r="E61" s="194">
        <f>SUM(E49:E60)</f>
        <v>2877714.8289666674</v>
      </c>
      <c r="F61" s="195">
        <f>SUM(F49:F60)</f>
        <v>923868.3774</v>
      </c>
      <c r="G61" s="194">
        <f>SUM(G49:G60)</f>
        <v>1688988.6959999916</v>
      </c>
      <c r="H61" s="196">
        <f>SUM(H49:H60)</f>
        <v>619822.42599999672</v>
      </c>
      <c r="I61" s="73"/>
      <c r="J61" s="3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1:23" x14ac:dyDescent="0.2">
      <c r="A62" s="17"/>
      <c r="B62" s="16"/>
      <c r="C62" s="110">
        <v>2013</v>
      </c>
      <c r="D62" s="168" t="s">
        <v>2</v>
      </c>
      <c r="E62" s="193">
        <v>243431.60031666703</v>
      </c>
      <c r="F62" s="192">
        <v>75918.251800000216</v>
      </c>
      <c r="G62" s="193">
        <v>134079.44999999888</v>
      </c>
      <c r="H62" s="192">
        <v>48737.041999999208</v>
      </c>
      <c r="I62" s="73"/>
      <c r="J62" s="3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1:23" x14ac:dyDescent="0.2">
      <c r="A63" s="17"/>
      <c r="B63" s="16"/>
      <c r="C63" s="110"/>
      <c r="D63" s="168" t="s">
        <v>3</v>
      </c>
      <c r="E63" s="190">
        <v>208367.41650000031</v>
      </c>
      <c r="F63" s="189">
        <v>62435.862566666743</v>
      </c>
      <c r="G63" s="190">
        <v>114340.86499999922</v>
      </c>
      <c r="H63" s="189">
        <v>40148.100000000013</v>
      </c>
      <c r="I63" s="73"/>
      <c r="J63" s="3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x14ac:dyDescent="0.2">
      <c r="A64" s="17"/>
      <c r="B64" s="16"/>
      <c r="C64" s="110"/>
      <c r="D64" s="168" t="s">
        <v>4</v>
      </c>
      <c r="E64" s="190">
        <v>232976.85173333329</v>
      </c>
      <c r="F64" s="189">
        <v>70668.104966666564</v>
      </c>
      <c r="G64" s="190">
        <v>130746.67599999887</v>
      </c>
      <c r="H64" s="189">
        <v>46823.065999999679</v>
      </c>
      <c r="I64" s="73"/>
      <c r="J64" s="3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x14ac:dyDescent="0.2">
      <c r="A65" s="17"/>
      <c r="B65" s="16"/>
      <c r="C65" s="110"/>
      <c r="D65" s="168" t="s">
        <v>5</v>
      </c>
      <c r="E65" s="190">
        <v>227612.37796666721</v>
      </c>
      <c r="F65" s="189">
        <v>73047.071116666601</v>
      </c>
      <c r="G65" s="190">
        <v>127076.8639999993</v>
      </c>
      <c r="H65" s="189">
        <v>48244.582999999591</v>
      </c>
      <c r="I65" s="73"/>
      <c r="J65" s="3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1:23" x14ac:dyDescent="0.2">
      <c r="A66" s="17"/>
      <c r="B66" s="16"/>
      <c r="C66" s="110"/>
      <c r="D66" s="168" t="s">
        <v>6</v>
      </c>
      <c r="E66" s="190">
        <v>229933.4594000002</v>
      </c>
      <c r="F66" s="189">
        <v>70524.886416666588</v>
      </c>
      <c r="G66" s="190">
        <v>129377.42799999907</v>
      </c>
      <c r="H66" s="189">
        <v>47542.120999999897</v>
      </c>
      <c r="I66" s="73"/>
      <c r="J66" s="3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x14ac:dyDescent="0.2">
      <c r="A67" s="17"/>
      <c r="B67" s="16"/>
      <c r="C67" s="110"/>
      <c r="D67" s="168" t="s">
        <v>7</v>
      </c>
      <c r="E67" s="190">
        <v>217109.5080666673</v>
      </c>
      <c r="F67" s="189">
        <v>67069.676966666564</v>
      </c>
      <c r="G67" s="190">
        <v>121742.07699999973</v>
      </c>
      <c r="H67" s="189">
        <v>45993.564000000188</v>
      </c>
      <c r="I67" s="73"/>
      <c r="J67" s="3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x14ac:dyDescent="0.2">
      <c r="A68" s="17"/>
      <c r="B68" s="16"/>
      <c r="C68" s="110"/>
      <c r="D68" s="199" t="s">
        <v>8</v>
      </c>
      <c r="E68" s="190">
        <v>226110.05096666701</v>
      </c>
      <c r="F68" s="189">
        <v>69817.408566666476</v>
      </c>
      <c r="G68" s="190">
        <v>125269.57300000025</v>
      </c>
      <c r="H68" s="189">
        <v>47840.349999999096</v>
      </c>
      <c r="I68" s="73"/>
      <c r="J68" s="3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1:23" x14ac:dyDescent="0.2">
      <c r="A69" s="17"/>
      <c r="B69" s="16"/>
      <c r="C69" s="110"/>
      <c r="D69" s="199" t="s">
        <v>9</v>
      </c>
      <c r="E69" s="190">
        <v>224044.12354999973</v>
      </c>
      <c r="F69" s="189">
        <v>69003.112050000127</v>
      </c>
      <c r="G69" s="190">
        <v>124890.19099999918</v>
      </c>
      <c r="H69" s="189">
        <v>47545.878999999746</v>
      </c>
      <c r="I69" s="73"/>
      <c r="J69" s="3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x14ac:dyDescent="0.2">
      <c r="A70" s="17"/>
      <c r="B70" s="16"/>
      <c r="C70" s="110"/>
      <c r="D70" s="199" t="s">
        <v>10</v>
      </c>
      <c r="E70" s="190">
        <v>202629.07100000046</v>
      </c>
      <c r="F70" s="189">
        <v>60997.390250000171</v>
      </c>
      <c r="G70" s="190">
        <v>114214.78199999983</v>
      </c>
      <c r="H70" s="189">
        <v>42698.928999999531</v>
      </c>
      <c r="I70" s="73"/>
      <c r="J70" s="3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x14ac:dyDescent="0.2">
      <c r="A71" s="17"/>
      <c r="B71" s="16"/>
      <c r="C71" s="110"/>
      <c r="D71" s="205" t="s">
        <v>11</v>
      </c>
      <c r="E71" s="190">
        <v>223027.55908333353</v>
      </c>
      <c r="F71" s="189">
        <v>72977.807066666748</v>
      </c>
      <c r="G71" s="190">
        <v>124414.3229999992</v>
      </c>
      <c r="H71" s="189">
        <v>50244.176999999116</v>
      </c>
      <c r="I71" s="73"/>
      <c r="J71" s="3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x14ac:dyDescent="0.2">
      <c r="A72" s="17"/>
      <c r="B72" s="16"/>
      <c r="C72" s="110"/>
      <c r="D72" s="205" t="s">
        <v>12</v>
      </c>
      <c r="E72" s="190">
        <v>214831.51646666753</v>
      </c>
      <c r="F72" s="189">
        <v>69030.973599999779</v>
      </c>
      <c r="G72" s="190">
        <v>119535.97099999915</v>
      </c>
      <c r="H72" s="189">
        <v>47764.981999999422</v>
      </c>
      <c r="I72" s="73"/>
      <c r="J72" s="3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x14ac:dyDescent="0.2">
      <c r="A73" s="17"/>
      <c r="B73" s="16"/>
      <c r="C73" s="110"/>
      <c r="D73" s="205" t="s">
        <v>13</v>
      </c>
      <c r="E73" s="190">
        <v>227799.22143333417</v>
      </c>
      <c r="F73" s="189">
        <v>69198.765966666411</v>
      </c>
      <c r="G73" s="190">
        <v>128668.10899999925</v>
      </c>
      <c r="H73" s="189">
        <v>48552.318999999632</v>
      </c>
      <c r="I73" s="73"/>
      <c r="J73" s="3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13.5" thickBot="1" x14ac:dyDescent="0.25">
      <c r="A74" s="17"/>
      <c r="B74" s="16"/>
      <c r="C74" s="113" t="s">
        <v>67</v>
      </c>
      <c r="D74" s="167"/>
      <c r="E74" s="96">
        <f>SUM(E62:E73)</f>
        <v>2677872.7564833374</v>
      </c>
      <c r="F74" s="66">
        <f>SUM(F62:F73)</f>
        <v>830689.31133333314</v>
      </c>
      <c r="G74" s="96">
        <f>SUM(G62:G73)</f>
        <v>1494356.3089999917</v>
      </c>
      <c r="H74" s="66">
        <f>SUM(H62:H73)</f>
        <v>562135.11199999519</v>
      </c>
      <c r="I74" s="73"/>
      <c r="J74" s="3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x14ac:dyDescent="0.2">
      <c r="A75" s="17"/>
      <c r="B75" s="16"/>
      <c r="C75" s="65">
        <v>2014</v>
      </c>
      <c r="D75" s="176" t="s">
        <v>2</v>
      </c>
      <c r="E75" s="193">
        <v>225437.34139999954</v>
      </c>
      <c r="F75" s="191">
        <v>68867.673783333274</v>
      </c>
      <c r="G75" s="193">
        <v>120195.36099999948</v>
      </c>
      <c r="H75" s="192">
        <v>45367.007999999259</v>
      </c>
      <c r="I75" s="73"/>
      <c r="J75" s="3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1:23" x14ac:dyDescent="0.2">
      <c r="A76" s="17"/>
      <c r="B76" s="16"/>
      <c r="C76" s="110"/>
      <c r="D76" s="209" t="s">
        <v>3</v>
      </c>
      <c r="E76" s="190">
        <v>193651.06813333373</v>
      </c>
      <c r="F76" s="188">
        <v>58432.986683333271</v>
      </c>
      <c r="G76" s="190">
        <v>103332.00499999871</v>
      </c>
      <c r="H76" s="189">
        <v>38575.343999999997</v>
      </c>
      <c r="I76" s="73"/>
      <c r="J76" s="3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1:23" x14ac:dyDescent="0.2">
      <c r="A77" s="17"/>
      <c r="B77" s="16"/>
      <c r="C77" s="110"/>
      <c r="D77" s="209" t="s">
        <v>4</v>
      </c>
      <c r="E77" s="190">
        <v>225894.01144999967</v>
      </c>
      <c r="F77" s="188">
        <v>72563.706166666365</v>
      </c>
      <c r="G77" s="190">
        <v>121517.3949999999</v>
      </c>
      <c r="H77" s="189">
        <v>50346.540999999292</v>
      </c>
      <c r="I77" s="73"/>
      <c r="J77" s="3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1:23" x14ac:dyDescent="0.2">
      <c r="A78" s="17"/>
      <c r="B78" s="16"/>
      <c r="C78" s="110"/>
      <c r="D78" s="222" t="s">
        <v>5</v>
      </c>
      <c r="E78" s="190">
        <v>220441.56968333421</v>
      </c>
      <c r="F78" s="188">
        <v>73648.316199999812</v>
      </c>
      <c r="G78" s="190">
        <v>118000.71899999956</v>
      </c>
      <c r="H78" s="189">
        <v>52182.045999999144</v>
      </c>
      <c r="I78" s="73"/>
      <c r="J78" s="3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1:23" x14ac:dyDescent="0.2">
      <c r="A79" s="17"/>
      <c r="B79" s="16"/>
      <c r="C79" s="110"/>
      <c r="D79" s="222" t="s">
        <v>6</v>
      </c>
      <c r="E79" s="190">
        <v>218900.56505000044</v>
      </c>
      <c r="F79" s="188">
        <v>74564.452033333335</v>
      </c>
      <c r="G79" s="190">
        <v>118719.02599999985</v>
      </c>
      <c r="H79" s="189">
        <v>55684.162999999149</v>
      </c>
      <c r="I79" s="73"/>
      <c r="J79" s="3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1:23" x14ac:dyDescent="0.2">
      <c r="A80" s="17"/>
      <c r="B80" s="16"/>
      <c r="C80" s="110"/>
      <c r="D80" s="222" t="s">
        <v>7</v>
      </c>
      <c r="E80" s="190">
        <v>212427.12941666733</v>
      </c>
      <c r="F80" s="188">
        <v>78978.406283333286</v>
      </c>
      <c r="G80" s="190">
        <v>115708.30299999885</v>
      </c>
      <c r="H80" s="189">
        <v>61722.808999999179</v>
      </c>
      <c r="I80" s="73"/>
      <c r="J80" s="3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1:23" x14ac:dyDescent="0.2">
      <c r="C81" s="110"/>
      <c r="D81" s="222" t="s">
        <v>8</v>
      </c>
      <c r="E81" s="190">
        <v>217671.30321666686</v>
      </c>
      <c r="F81" s="188">
        <v>87348.26813333352</v>
      </c>
      <c r="G81" s="190">
        <v>117441.56799999901</v>
      </c>
      <c r="H81" s="189">
        <v>64994.457999999162</v>
      </c>
    </row>
    <row r="82" spans="1:23" x14ac:dyDescent="0.2">
      <c r="C82" s="110"/>
      <c r="D82" s="222" t="s">
        <v>9</v>
      </c>
      <c r="E82" s="190">
        <v>213051.73891666654</v>
      </c>
      <c r="F82" s="188">
        <v>88756.694883333606</v>
      </c>
      <c r="G82" s="190">
        <v>116082.85299999862</v>
      </c>
      <c r="H82" s="189">
        <v>65227.734999999833</v>
      </c>
    </row>
    <row r="83" spans="1:23" x14ac:dyDescent="0.2">
      <c r="C83" s="110"/>
      <c r="D83" s="222" t="s">
        <v>10</v>
      </c>
      <c r="E83" s="190">
        <v>201405.49773333326</v>
      </c>
      <c r="F83" s="188">
        <v>87369.270816666802</v>
      </c>
      <c r="G83" s="190">
        <v>109733.92199999923</v>
      </c>
      <c r="H83" s="189">
        <v>64210.291999999659</v>
      </c>
    </row>
    <row r="84" spans="1:23" x14ac:dyDescent="0.2">
      <c r="C84" s="110"/>
      <c r="D84" s="223" t="s">
        <v>11</v>
      </c>
      <c r="E84" s="190">
        <v>219348.8610000005</v>
      </c>
      <c r="F84" s="188">
        <v>98745.215116666717</v>
      </c>
      <c r="G84" s="190">
        <v>116279.02799999915</v>
      </c>
      <c r="H84" s="189">
        <v>72221.601999999097</v>
      </c>
    </row>
    <row r="85" spans="1:23" x14ac:dyDescent="0.2">
      <c r="C85" s="110"/>
      <c r="D85" s="223" t="s">
        <v>12</v>
      </c>
      <c r="E85" s="190">
        <v>212060.34406666557</v>
      </c>
      <c r="F85" s="188">
        <v>95108.535683333263</v>
      </c>
      <c r="G85" s="190">
        <v>110824.26399999956</v>
      </c>
      <c r="H85" s="189">
        <v>69563.405999998766</v>
      </c>
    </row>
    <row r="86" spans="1:23" x14ac:dyDescent="0.2">
      <c r="C86" s="110"/>
      <c r="D86" s="223" t="s">
        <v>13</v>
      </c>
      <c r="E86" s="190">
        <v>220941.81946666667</v>
      </c>
      <c r="F86" s="188">
        <v>101494.70933333359</v>
      </c>
      <c r="G86" s="190">
        <v>119945.25799999907</v>
      </c>
      <c r="H86" s="189">
        <v>76422.334999999483</v>
      </c>
    </row>
    <row r="87" spans="1:23" ht="13.5" thickBot="1" x14ac:dyDescent="0.25">
      <c r="A87" s="17"/>
      <c r="B87" s="16"/>
      <c r="C87" s="61" t="s">
        <v>69</v>
      </c>
      <c r="D87" s="208"/>
      <c r="E87" s="215">
        <f>+SUM(E75:E86)</f>
        <v>2581231.2495333343</v>
      </c>
      <c r="F87" s="216">
        <f t="shared" ref="F87:H87" si="2">+SUM(F75:F86)</f>
        <v>985878.23511666688</v>
      </c>
      <c r="G87" s="215">
        <f t="shared" si="2"/>
        <v>1387779.701999991</v>
      </c>
      <c r="H87" s="217">
        <f t="shared" si="2"/>
        <v>716517.73899999203</v>
      </c>
      <c r="I87" s="73"/>
      <c r="J87" s="3"/>
      <c r="W87" s="9"/>
    </row>
    <row r="88" spans="1:23" x14ac:dyDescent="0.2">
      <c r="A88" s="17"/>
      <c r="B88" s="16"/>
      <c r="C88" s="65">
        <v>2015</v>
      </c>
      <c r="D88" s="229" t="s">
        <v>2</v>
      </c>
      <c r="E88" s="193">
        <v>216937.76138333298</v>
      </c>
      <c r="F88" s="191">
        <v>101674.23633333333</v>
      </c>
      <c r="G88" s="193">
        <v>112457.80599999829</v>
      </c>
      <c r="H88" s="192">
        <v>75584.97999999988</v>
      </c>
      <c r="I88" s="73"/>
      <c r="J88" s="3"/>
      <c r="W88" s="9"/>
    </row>
    <row r="89" spans="1:23" x14ac:dyDescent="0.2">
      <c r="A89" s="17"/>
      <c r="B89" s="16"/>
      <c r="C89" s="110"/>
      <c r="D89" s="227" t="s">
        <v>3</v>
      </c>
      <c r="E89" s="190">
        <v>195555.97759999937</v>
      </c>
      <c r="F89" s="188">
        <v>92133.449350000024</v>
      </c>
      <c r="G89" s="190">
        <v>101599.14099999869</v>
      </c>
      <c r="H89" s="189">
        <v>68212.113999999885</v>
      </c>
      <c r="I89" s="73"/>
      <c r="J89" s="3"/>
      <c r="W89" s="9"/>
    </row>
    <row r="90" spans="1:23" x14ac:dyDescent="0.2">
      <c r="A90" s="17"/>
      <c r="B90" s="16"/>
      <c r="C90" s="110"/>
      <c r="D90" s="227" t="s">
        <v>4</v>
      </c>
      <c r="E90" s="190">
        <v>237774.12446666585</v>
      </c>
      <c r="F90" s="188">
        <v>113477.19493333326</v>
      </c>
      <c r="G90" s="190">
        <v>122080.3409999991</v>
      </c>
      <c r="H90" s="189">
        <v>82458.227000000101</v>
      </c>
      <c r="I90" s="73"/>
      <c r="J90" s="3"/>
      <c r="W90" s="9"/>
    </row>
    <row r="91" spans="1:23" x14ac:dyDescent="0.2">
      <c r="A91" s="17"/>
      <c r="B91" s="16"/>
      <c r="C91" s="110"/>
      <c r="D91" s="227" t="s">
        <v>5</v>
      </c>
      <c r="E91" s="190">
        <v>221591.19006666692</v>
      </c>
      <c r="F91" s="188">
        <v>110544.77043333303</v>
      </c>
      <c r="G91" s="190">
        <v>113450.51899999916</v>
      </c>
      <c r="H91" s="189">
        <v>81674.726000000024</v>
      </c>
      <c r="I91" s="73"/>
      <c r="J91" s="3"/>
      <c r="W91" s="9"/>
    </row>
    <row r="92" spans="1:23" x14ac:dyDescent="0.2">
      <c r="A92" s="17"/>
      <c r="B92" s="16"/>
      <c r="C92" s="110"/>
      <c r="D92" s="227" t="s">
        <v>6</v>
      </c>
      <c r="E92" s="190">
        <v>212838.77470000007</v>
      </c>
      <c r="F92" s="188">
        <v>106929.85379999956</v>
      </c>
      <c r="G92" s="190">
        <v>111515.08499999967</v>
      </c>
      <c r="H92" s="189">
        <v>80199.531999999803</v>
      </c>
      <c r="I92" s="73"/>
      <c r="J92" s="3"/>
      <c r="W92" s="9"/>
    </row>
    <row r="93" spans="1:23" x14ac:dyDescent="0.2">
      <c r="A93" s="17"/>
      <c r="B93" s="16"/>
      <c r="C93" s="110"/>
      <c r="D93" s="227" t="s">
        <v>7</v>
      </c>
      <c r="E93" s="190">
        <v>212438.35575000002</v>
      </c>
      <c r="F93" s="188">
        <v>111520.55723333317</v>
      </c>
      <c r="G93" s="190">
        <v>111962.5969999995</v>
      </c>
      <c r="H93" s="189">
        <v>84732.16799999983</v>
      </c>
      <c r="I93" s="73"/>
      <c r="J93" s="3"/>
      <c r="W93" s="9"/>
    </row>
    <row r="94" spans="1:23" x14ac:dyDescent="0.2">
      <c r="A94" s="17"/>
      <c r="B94" s="16"/>
      <c r="C94" s="110"/>
      <c r="D94" s="231" t="s">
        <v>8</v>
      </c>
      <c r="E94" s="190">
        <v>223591.77229999946</v>
      </c>
      <c r="F94" s="188">
        <v>116984.56268333344</v>
      </c>
      <c r="G94" s="190">
        <v>116215.77500000001</v>
      </c>
      <c r="H94" s="189">
        <v>88371.38999999997</v>
      </c>
      <c r="I94" s="73"/>
      <c r="J94" s="3"/>
      <c r="W94" s="9"/>
    </row>
    <row r="95" spans="1:23" x14ac:dyDescent="0.2">
      <c r="A95" s="17"/>
      <c r="B95" s="16"/>
      <c r="C95" s="110"/>
      <c r="D95" s="231" t="s">
        <v>9</v>
      </c>
      <c r="E95" s="190">
        <v>232997.56920000003</v>
      </c>
      <c r="F95" s="188">
        <v>119294.96298333343</v>
      </c>
      <c r="G95" s="190">
        <v>120023.60499999959</v>
      </c>
      <c r="H95" s="189">
        <v>89280.279999999475</v>
      </c>
      <c r="I95" s="73"/>
      <c r="J95" s="3"/>
      <c r="W95" s="9"/>
    </row>
    <row r="96" spans="1:23" x14ac:dyDescent="0.2">
      <c r="A96" s="17"/>
      <c r="B96" s="16"/>
      <c r="C96" s="110"/>
      <c r="D96" s="231" t="s">
        <v>10</v>
      </c>
      <c r="E96" s="190">
        <v>223702.60419999965</v>
      </c>
      <c r="F96" s="188">
        <v>116151.70431666635</v>
      </c>
      <c r="G96" s="190">
        <v>115028.67699999949</v>
      </c>
      <c r="H96" s="189">
        <v>85878.588999999207</v>
      </c>
      <c r="I96" s="73"/>
      <c r="J96" s="3"/>
      <c r="W96" s="9"/>
    </row>
    <row r="97" spans="1:23" x14ac:dyDescent="0.2">
      <c r="A97" s="17"/>
      <c r="B97" s="16"/>
      <c r="C97" s="110"/>
      <c r="D97" s="269" t="s">
        <v>11</v>
      </c>
      <c r="E97" s="190">
        <v>227309.45624999973</v>
      </c>
      <c r="F97" s="188">
        <v>120084.18491666715</v>
      </c>
      <c r="G97" s="190">
        <v>117039.88899999853</v>
      </c>
      <c r="H97" s="189">
        <v>91517.328999998528</v>
      </c>
      <c r="I97" s="73"/>
      <c r="J97" s="3"/>
      <c r="W97" s="9"/>
    </row>
    <row r="98" spans="1:23" x14ac:dyDescent="0.2">
      <c r="A98" s="17"/>
      <c r="B98" s="16"/>
      <c r="C98" s="110"/>
      <c r="D98" s="269" t="s">
        <v>12</v>
      </c>
      <c r="E98" s="190">
        <v>224489.77788333394</v>
      </c>
      <c r="F98" s="188">
        <v>123552.51785000013</v>
      </c>
      <c r="G98" s="190">
        <v>114515.1469999993</v>
      </c>
      <c r="H98" s="189">
        <v>94008.588999999047</v>
      </c>
      <c r="I98" s="73"/>
      <c r="J98" s="3"/>
      <c r="W98" s="9"/>
    </row>
    <row r="99" spans="1:23" x14ac:dyDescent="0.2">
      <c r="A99" s="17"/>
      <c r="B99" s="16"/>
      <c r="C99" s="110"/>
      <c r="D99" s="269" t="s">
        <v>13</v>
      </c>
      <c r="E99" s="190">
        <v>236775.38166666581</v>
      </c>
      <c r="F99" s="188">
        <v>121357.62896666698</v>
      </c>
      <c r="G99" s="190">
        <v>122477.74099999946</v>
      </c>
      <c r="H99" s="189">
        <v>92114.466999999757</v>
      </c>
      <c r="I99" s="73"/>
      <c r="J99" s="3"/>
      <c r="W99" s="9"/>
    </row>
    <row r="100" spans="1:23" ht="13.5" thickBot="1" x14ac:dyDescent="0.25">
      <c r="A100" s="17"/>
      <c r="B100" s="16"/>
      <c r="C100" s="61" t="s">
        <v>87</v>
      </c>
      <c r="D100" s="224"/>
      <c r="E100" s="215">
        <f>+SUM(E88:E99)</f>
        <v>2666002.745466664</v>
      </c>
      <c r="F100" s="216">
        <f t="shared" ref="F100:H100" si="3">+SUM(F88:F99)</f>
        <v>1353705.6237999997</v>
      </c>
      <c r="G100" s="215">
        <f t="shared" si="3"/>
        <v>1378366.3229999905</v>
      </c>
      <c r="H100" s="217">
        <f t="shared" si="3"/>
        <v>1014032.3909999954</v>
      </c>
      <c r="I100" s="73"/>
      <c r="J100" s="3"/>
      <c r="W100" s="9"/>
    </row>
    <row r="101" spans="1:23" ht="13.5" thickBot="1" x14ac:dyDescent="0.25">
      <c r="A101" s="17"/>
      <c r="B101" s="17"/>
      <c r="C101" s="17"/>
      <c r="D101" s="17"/>
      <c r="E101" s="207"/>
      <c r="F101" s="17"/>
      <c r="G101" s="17"/>
      <c r="H101" s="17"/>
      <c r="I101" s="17"/>
      <c r="J101" s="18"/>
    </row>
    <row r="102" spans="1:23" ht="13.5" thickBot="1" x14ac:dyDescent="0.25">
      <c r="A102" s="17"/>
      <c r="B102" s="16"/>
      <c r="C102" s="254" t="s">
        <v>88</v>
      </c>
      <c r="D102" s="255"/>
      <c r="E102" s="265">
        <f>+E100/E87-1</f>
        <v>3.2841496068457987E-2</v>
      </c>
      <c r="F102" s="265">
        <f t="shared" ref="F102:H102" si="4">+F100/F87-1</f>
        <v>0.37309616500439824</v>
      </c>
      <c r="G102" s="265">
        <f t="shared" si="4"/>
        <v>-6.7830499224296181E-3</v>
      </c>
      <c r="H102" s="266">
        <f t="shared" si="4"/>
        <v>0.41522300957297964</v>
      </c>
      <c r="I102" s="16"/>
      <c r="J102" s="18"/>
    </row>
    <row r="103" spans="1:23" x14ac:dyDescent="0.2">
      <c r="A103" s="17"/>
      <c r="B103" s="16"/>
      <c r="C103" s="267"/>
      <c r="D103" s="268"/>
      <c r="E103" s="164"/>
      <c r="F103" s="164"/>
      <c r="G103" s="85"/>
      <c r="H103" s="85"/>
      <c r="I103" s="16"/>
      <c r="J103" s="18"/>
    </row>
    <row r="104" spans="1:23" x14ac:dyDescent="0.2">
      <c r="A104" s="17"/>
      <c r="B104" s="16"/>
      <c r="C104" s="267"/>
      <c r="D104" s="268"/>
      <c r="E104" s="164"/>
      <c r="F104" s="164"/>
      <c r="G104" s="85"/>
      <c r="H104" s="85"/>
      <c r="I104" s="16"/>
      <c r="J104" s="18"/>
    </row>
    <row r="105" spans="1:23" x14ac:dyDescent="0.2">
      <c r="A105" s="17"/>
      <c r="B105" s="16"/>
      <c r="C105" s="267"/>
      <c r="D105" s="268"/>
      <c r="E105" s="164"/>
      <c r="F105" s="164"/>
      <c r="G105" s="85"/>
      <c r="H105" s="85"/>
      <c r="I105" s="16"/>
      <c r="J105" s="18"/>
    </row>
    <row r="106" spans="1:23" x14ac:dyDescent="0.2">
      <c r="A106" s="17"/>
      <c r="B106" s="16"/>
      <c r="C106" s="45" t="s">
        <v>18</v>
      </c>
      <c r="D106" s="16"/>
      <c r="E106" s="87"/>
      <c r="F106" s="87"/>
      <c r="G106" s="87"/>
      <c r="H106" s="87"/>
      <c r="I106" s="16"/>
      <c r="J106" s="18"/>
    </row>
    <row r="107" spans="1:23" x14ac:dyDescent="0.2">
      <c r="A107" s="17"/>
      <c r="B107" s="16"/>
      <c r="C107" s="16"/>
      <c r="D107" s="16"/>
      <c r="E107" s="40"/>
      <c r="F107" s="16"/>
      <c r="G107" s="16"/>
      <c r="H107" s="16"/>
      <c r="I107" s="16"/>
      <c r="J107" s="18"/>
    </row>
    <row r="108" spans="1:23" x14ac:dyDescent="0.2">
      <c r="A108" s="17"/>
      <c r="B108" s="16"/>
      <c r="C108" s="16"/>
      <c r="D108" s="16"/>
      <c r="E108" s="40"/>
      <c r="F108" s="16"/>
      <c r="G108" s="16"/>
      <c r="H108" s="16"/>
      <c r="I108" s="16"/>
      <c r="J108" s="18"/>
    </row>
    <row r="109" spans="1:23" x14ac:dyDescent="0.2">
      <c r="A109" s="17"/>
      <c r="B109" s="16"/>
      <c r="C109" s="16"/>
      <c r="D109" s="16"/>
      <c r="E109" s="40"/>
      <c r="F109" s="16"/>
      <c r="G109" s="16"/>
      <c r="H109" s="16"/>
      <c r="I109" s="16"/>
      <c r="J109" s="18"/>
    </row>
    <row r="110" spans="1:23" x14ac:dyDescent="0.2">
      <c r="A110" s="17"/>
      <c r="B110" s="16"/>
      <c r="C110" s="16"/>
      <c r="D110" s="16"/>
      <c r="E110" s="40"/>
      <c r="F110" s="16"/>
      <c r="G110" s="16"/>
      <c r="H110" s="16"/>
      <c r="I110" s="16"/>
      <c r="J110" s="18"/>
    </row>
    <row r="111" spans="1:23" x14ac:dyDescent="0.2">
      <c r="A111" s="17"/>
      <c r="B111" s="16"/>
      <c r="C111" s="16"/>
      <c r="D111" s="16"/>
      <c r="E111" s="40"/>
      <c r="F111" s="16"/>
      <c r="G111" s="16"/>
      <c r="H111" s="16"/>
      <c r="I111" s="16"/>
      <c r="J111" s="18"/>
    </row>
    <row r="112" spans="1:23" x14ac:dyDescent="0.2">
      <c r="A112" s="17"/>
      <c r="B112" s="16"/>
      <c r="C112" s="16"/>
      <c r="D112" s="16"/>
      <c r="E112" s="40"/>
      <c r="F112" s="16"/>
      <c r="G112" s="16"/>
      <c r="H112" s="16"/>
      <c r="I112" s="16"/>
      <c r="J112" s="18"/>
    </row>
    <row r="113" spans="1:10" x14ac:dyDescent="0.2">
      <c r="A113" s="17"/>
      <c r="B113" s="16"/>
      <c r="C113" s="16"/>
      <c r="D113" s="16"/>
      <c r="E113" s="40"/>
      <c r="F113" s="16"/>
      <c r="G113" s="16"/>
      <c r="H113" s="16"/>
      <c r="I113" s="16"/>
      <c r="J113" s="18"/>
    </row>
    <row r="114" spans="1:10" x14ac:dyDescent="0.2">
      <c r="A114" s="17"/>
      <c r="B114" s="16"/>
      <c r="C114" s="16"/>
      <c r="D114" s="16"/>
      <c r="E114" s="40"/>
      <c r="F114" s="16"/>
      <c r="G114" s="16"/>
      <c r="H114" s="16"/>
      <c r="I114" s="16"/>
      <c r="J114" s="18"/>
    </row>
    <row r="115" spans="1:10" x14ac:dyDescent="0.2">
      <c r="A115" s="17"/>
      <c r="B115" s="17"/>
      <c r="C115" s="16"/>
      <c r="D115" s="16"/>
      <c r="E115" s="40"/>
      <c r="F115" s="16"/>
      <c r="G115" s="16"/>
      <c r="H115" s="16"/>
      <c r="I115" s="41"/>
      <c r="J115" s="18"/>
    </row>
    <row r="116" spans="1:10" x14ac:dyDescent="0.2">
      <c r="A116" s="17"/>
      <c r="B116" s="17"/>
      <c r="C116" s="16"/>
      <c r="D116" s="16"/>
      <c r="E116" s="40"/>
      <c r="F116" s="16"/>
      <c r="G116" s="16"/>
      <c r="H116" s="16"/>
      <c r="I116" s="41"/>
      <c r="J116" s="18"/>
    </row>
    <row r="117" spans="1:10" x14ac:dyDescent="0.2">
      <c r="A117" s="17"/>
      <c r="B117" s="17"/>
      <c r="C117" s="16"/>
      <c r="D117" s="16"/>
      <c r="E117" s="40"/>
      <c r="F117" s="16"/>
      <c r="G117" s="16"/>
      <c r="H117" s="16"/>
      <c r="I117" s="41"/>
      <c r="J117" s="18"/>
    </row>
    <row r="118" spans="1:10" x14ac:dyDescent="0.2">
      <c r="A118" s="17"/>
      <c r="B118" s="17"/>
      <c r="C118" s="16"/>
      <c r="D118" s="16"/>
      <c r="E118" s="40"/>
      <c r="F118" s="16"/>
      <c r="G118" s="16"/>
      <c r="H118" s="16"/>
      <c r="I118" s="41"/>
      <c r="J118" s="18"/>
    </row>
    <row r="119" spans="1:10" x14ac:dyDescent="0.2">
      <c r="A119" s="17"/>
      <c r="B119" s="17"/>
      <c r="C119" s="16"/>
      <c r="D119" s="16"/>
      <c r="E119" s="40"/>
      <c r="F119" s="16"/>
      <c r="G119" s="16"/>
      <c r="H119" s="16"/>
      <c r="I119" s="41"/>
      <c r="J119" s="18"/>
    </row>
    <row r="120" spans="1:10" x14ac:dyDescent="0.2">
      <c r="A120" s="17"/>
      <c r="B120" s="17"/>
      <c r="C120" s="16"/>
      <c r="D120" s="16"/>
      <c r="E120" s="40"/>
      <c r="F120" s="16"/>
      <c r="G120" s="16"/>
      <c r="H120" s="16"/>
      <c r="I120" s="41"/>
      <c r="J120" s="18"/>
    </row>
    <row r="121" spans="1:10" x14ac:dyDescent="0.2">
      <c r="A121" s="17"/>
      <c r="B121" s="17"/>
      <c r="C121" s="16"/>
      <c r="D121" s="16"/>
      <c r="E121" s="40"/>
      <c r="F121" s="16"/>
      <c r="G121" s="16"/>
      <c r="H121" s="16"/>
      <c r="I121" s="41"/>
      <c r="J121" s="18"/>
    </row>
    <row r="122" spans="1:10" x14ac:dyDescent="0.2">
      <c r="A122" s="17"/>
      <c r="B122" s="17"/>
      <c r="C122" s="16"/>
      <c r="D122" s="16"/>
      <c r="E122" s="40"/>
      <c r="F122" s="16"/>
      <c r="G122" s="16"/>
      <c r="H122" s="16"/>
      <c r="I122" s="17"/>
      <c r="J122" s="17"/>
    </row>
    <row r="123" spans="1:10" hidden="1" x14ac:dyDescent="0.2">
      <c r="A123" s="17"/>
      <c r="B123" s="17"/>
      <c r="C123" s="16"/>
      <c r="D123" s="16"/>
      <c r="E123" s="40"/>
      <c r="F123" s="16"/>
      <c r="G123" s="16"/>
      <c r="H123" s="16"/>
      <c r="I123" s="17"/>
    </row>
    <row r="124" spans="1:10" hidden="1" x14ac:dyDescent="0.2">
      <c r="A124" s="17"/>
      <c r="B124" s="17"/>
      <c r="C124" s="16"/>
      <c r="D124" s="16"/>
      <c r="E124" s="40"/>
      <c r="F124" s="16"/>
      <c r="G124" s="16"/>
      <c r="H124" s="16"/>
      <c r="I124" s="17"/>
    </row>
    <row r="125" spans="1:10" hidden="1" x14ac:dyDescent="0.2">
      <c r="C125" s="17"/>
      <c r="D125" s="17"/>
      <c r="E125" s="17"/>
      <c r="F125" s="17"/>
      <c r="G125" s="17"/>
      <c r="H125" s="17"/>
    </row>
    <row r="126" spans="1:10" hidden="1" x14ac:dyDescent="0.2">
      <c r="C126" s="17"/>
      <c r="D126" s="17"/>
      <c r="E126" s="17"/>
      <c r="F126" s="17"/>
      <c r="G126" s="17"/>
      <c r="H126" s="17"/>
    </row>
    <row r="127" spans="1:10" hidden="1" x14ac:dyDescent="0.2">
      <c r="C127" s="17"/>
      <c r="D127" s="17"/>
      <c r="E127" s="17"/>
      <c r="F127" s="17"/>
      <c r="G127" s="17"/>
      <c r="H127" s="17"/>
    </row>
    <row r="128" spans="1:10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</sheetData>
  <mergeCells count="17">
    <mergeCell ref="C21:D21"/>
    <mergeCell ref="C20:D20"/>
    <mergeCell ref="C19:D19"/>
    <mergeCell ref="C18:D18"/>
    <mergeCell ref="C17:D17"/>
    <mergeCell ref="C5:D5"/>
    <mergeCell ref="C6:D6"/>
    <mergeCell ref="C7:D7"/>
    <mergeCell ref="C8:D8"/>
    <mergeCell ref="C9:D9"/>
    <mergeCell ref="C15:D15"/>
    <mergeCell ref="C16:D16"/>
    <mergeCell ref="C10:D10"/>
    <mergeCell ref="C11:D11"/>
    <mergeCell ref="C12:D12"/>
    <mergeCell ref="C13:D13"/>
    <mergeCell ref="C14:D14"/>
  </mergeCells>
  <phoneticPr fontId="0" type="noConversion"/>
  <hyperlinks>
    <hyperlink ref="C4" location="Indice!A1" display="&lt;&lt; VOLVER"/>
    <hyperlink ref="C106" location="Indice!A1" display="&lt;&lt; VOLVER"/>
  </hyperlinks>
  <pageMargins left="0.75" right="0.75" top="1" bottom="1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5"/>
  <sheetViews>
    <sheetView showGridLines="0" topLeftCell="B27" zoomScale="115" zoomScaleNormal="115" workbookViewId="0">
      <selection activeCell="L45" sqref="L45"/>
    </sheetView>
  </sheetViews>
  <sheetFormatPr baseColWidth="10" defaultRowHeight="12.75" x14ac:dyDescent="0.2"/>
  <cols>
    <col min="1" max="1" width="19" customWidth="1"/>
    <col min="2" max="2" width="13" customWidth="1"/>
  </cols>
  <sheetData>
    <row r="3" spans="2:17" ht="15" x14ac:dyDescent="0.25">
      <c r="B3" s="84" t="s">
        <v>85</v>
      </c>
      <c r="C3" s="37"/>
      <c r="D3" s="1"/>
      <c r="E3" s="38"/>
      <c r="F3" s="1"/>
    </row>
    <row r="4" spans="2:17" ht="15" x14ac:dyDescent="0.25">
      <c r="B4" s="84" t="s">
        <v>84</v>
      </c>
      <c r="C4" s="37"/>
      <c r="D4" s="1"/>
      <c r="E4" s="38"/>
      <c r="F4" s="1"/>
    </row>
    <row r="5" spans="2:17" ht="13.5" thickBot="1" x14ac:dyDescent="0.25"/>
    <row r="6" spans="2:17" ht="24.75" thickBot="1" x14ac:dyDescent="0.25">
      <c r="B6" s="236" t="s">
        <v>0</v>
      </c>
      <c r="C6" s="237" t="s">
        <v>1</v>
      </c>
      <c r="D6" s="238" t="s">
        <v>72</v>
      </c>
      <c r="E6" s="238" t="s">
        <v>74</v>
      </c>
      <c r="F6" s="238" t="s">
        <v>75</v>
      </c>
      <c r="G6" s="238" t="s">
        <v>76</v>
      </c>
      <c r="H6" s="238" t="s">
        <v>70</v>
      </c>
      <c r="I6" s="238" t="s">
        <v>77</v>
      </c>
      <c r="J6" s="238" t="s">
        <v>73</v>
      </c>
      <c r="K6" s="238" t="s">
        <v>78</v>
      </c>
      <c r="L6" s="238" t="s">
        <v>79</v>
      </c>
      <c r="M6" s="238" t="s">
        <v>71</v>
      </c>
      <c r="N6" s="238" t="s">
        <v>80</v>
      </c>
      <c r="O6" s="238" t="s">
        <v>81</v>
      </c>
      <c r="P6" s="259" t="s">
        <v>82</v>
      </c>
    </row>
    <row r="7" spans="2:17" ht="15" x14ac:dyDescent="0.25">
      <c r="B7" s="239">
        <v>2013</v>
      </c>
      <c r="C7" s="240" t="s">
        <v>2</v>
      </c>
      <c r="D7" s="241">
        <v>97887.796566666628</v>
      </c>
      <c r="E7" s="242">
        <v>43643.380466666757</v>
      </c>
      <c r="F7" s="242">
        <v>99234.257666666672</v>
      </c>
      <c r="G7" s="242">
        <v>474.97633333333334</v>
      </c>
      <c r="H7" s="242">
        <v>1.3077999999999999</v>
      </c>
      <c r="I7" s="242"/>
      <c r="J7" s="242"/>
      <c r="K7" s="242"/>
      <c r="L7" s="242">
        <v>1838.4129833333318</v>
      </c>
      <c r="M7" s="242">
        <v>80.540433333333311</v>
      </c>
      <c r="N7" s="242">
        <v>3.1599999999999988</v>
      </c>
      <c r="O7" s="242">
        <v>267.76806666666647</v>
      </c>
      <c r="P7" s="260">
        <f>SUM(D7:O7)</f>
        <v>243431.60031666677</v>
      </c>
      <c r="Q7" s="271"/>
    </row>
    <row r="8" spans="2:17" ht="15" x14ac:dyDescent="0.25">
      <c r="B8" s="243"/>
      <c r="C8" s="244" t="s">
        <v>3</v>
      </c>
      <c r="D8" s="245">
        <v>83040.800283333359</v>
      </c>
      <c r="E8" s="246">
        <v>37671.651883333376</v>
      </c>
      <c r="F8" s="246">
        <v>85326.528650000037</v>
      </c>
      <c r="G8" s="246">
        <v>446.10418333333325</v>
      </c>
      <c r="H8" s="246">
        <v>1.9451333333333334</v>
      </c>
      <c r="I8" s="246"/>
      <c r="J8" s="246"/>
      <c r="K8" s="246"/>
      <c r="L8" s="246">
        <v>1577.2567166666665</v>
      </c>
      <c r="M8" s="246">
        <v>75.874333333333368</v>
      </c>
      <c r="N8" s="246">
        <v>2.7380666666666666</v>
      </c>
      <c r="O8" s="246">
        <v>224.51724999999999</v>
      </c>
      <c r="P8" s="260">
        <f t="shared" ref="P8:P39" si="0">SUM(D8:O8)</f>
        <v>208367.41650000014</v>
      </c>
      <c r="Q8" s="271"/>
    </row>
    <row r="9" spans="2:17" ht="15" x14ac:dyDescent="0.25">
      <c r="B9" s="243"/>
      <c r="C9" s="244" t="s">
        <v>4</v>
      </c>
      <c r="D9" s="245">
        <v>94671.846833333388</v>
      </c>
      <c r="E9" s="246">
        <v>39751.98665000005</v>
      </c>
      <c r="F9" s="246">
        <v>95953.393933333457</v>
      </c>
      <c r="G9" s="246">
        <v>507.18189999999964</v>
      </c>
      <c r="H9" s="246">
        <v>2.6204666666666658</v>
      </c>
      <c r="I9" s="246"/>
      <c r="J9" s="246"/>
      <c r="K9" s="246"/>
      <c r="L9" s="246">
        <v>1755.2037833333336</v>
      </c>
      <c r="M9" s="246">
        <v>93.71108333333332</v>
      </c>
      <c r="N9" s="246">
        <v>2.8775333333333326</v>
      </c>
      <c r="O9" s="246">
        <v>238.02954999999986</v>
      </c>
      <c r="P9" s="260">
        <f t="shared" si="0"/>
        <v>232976.85173333358</v>
      </c>
      <c r="Q9" s="271"/>
    </row>
    <row r="10" spans="2:17" ht="15" x14ac:dyDescent="0.25">
      <c r="B10" s="247"/>
      <c r="C10" s="244" t="s">
        <v>5</v>
      </c>
      <c r="D10" s="245">
        <v>92853.082300000111</v>
      </c>
      <c r="E10" s="246">
        <v>37702.218366666675</v>
      </c>
      <c r="F10" s="246">
        <v>94510.693266666742</v>
      </c>
      <c r="G10" s="246">
        <v>540.1588666666662</v>
      </c>
      <c r="H10" s="246">
        <v>3.7391833333333344</v>
      </c>
      <c r="I10" s="246"/>
      <c r="J10" s="246"/>
      <c r="K10" s="246"/>
      <c r="L10" s="246">
        <v>1608.8707833333335</v>
      </c>
      <c r="M10" s="246">
        <v>104.19084999999991</v>
      </c>
      <c r="N10" s="246">
        <v>3.0534833333333329</v>
      </c>
      <c r="O10" s="246">
        <v>286.37086666666693</v>
      </c>
      <c r="P10" s="260">
        <f t="shared" si="0"/>
        <v>227612.37796666689</v>
      </c>
      <c r="Q10" s="271"/>
    </row>
    <row r="11" spans="2:17" ht="15" x14ac:dyDescent="0.25">
      <c r="B11" s="243"/>
      <c r="C11" s="244" t="s">
        <v>6</v>
      </c>
      <c r="D11" s="245">
        <v>94287.55935000001</v>
      </c>
      <c r="E11" s="246">
        <v>37940.286383333325</v>
      </c>
      <c r="F11" s="246">
        <v>95005.214366666711</v>
      </c>
      <c r="G11" s="246">
        <v>593.59926666666672</v>
      </c>
      <c r="H11" s="246">
        <v>3.9325833333333331</v>
      </c>
      <c r="I11" s="246"/>
      <c r="J11" s="246"/>
      <c r="K11" s="246"/>
      <c r="L11" s="246">
        <v>1613.7723833333334</v>
      </c>
      <c r="M11" s="246">
        <v>116.03931666666668</v>
      </c>
      <c r="N11" s="246">
        <v>3.5532500000000002</v>
      </c>
      <c r="O11" s="246">
        <v>369.50250000000028</v>
      </c>
      <c r="P11" s="260">
        <f t="shared" si="0"/>
        <v>229933.45940000002</v>
      </c>
      <c r="Q11" s="271"/>
    </row>
    <row r="12" spans="2:17" ht="15" x14ac:dyDescent="0.25">
      <c r="B12" s="243"/>
      <c r="C12" s="244" t="s">
        <v>7</v>
      </c>
      <c r="D12" s="245">
        <v>89157.048650000099</v>
      </c>
      <c r="E12" s="246">
        <v>35317.378966666656</v>
      </c>
      <c r="F12" s="246">
        <v>89965.63271666666</v>
      </c>
      <c r="G12" s="246">
        <v>582.37631666666641</v>
      </c>
      <c r="H12" s="246">
        <v>4.4539666666666671</v>
      </c>
      <c r="I12" s="246"/>
      <c r="J12" s="246"/>
      <c r="K12" s="246"/>
      <c r="L12" s="246">
        <v>1557.8634333333334</v>
      </c>
      <c r="M12" s="246">
        <v>111.36750000000004</v>
      </c>
      <c r="N12" s="246">
        <v>3.6143166666666668</v>
      </c>
      <c r="O12" s="246">
        <v>409.7721999999996</v>
      </c>
      <c r="P12" s="260">
        <f t="shared" si="0"/>
        <v>217109.50806666675</v>
      </c>
      <c r="Q12" s="271"/>
    </row>
    <row r="13" spans="2:17" ht="15" x14ac:dyDescent="0.25">
      <c r="B13" s="243"/>
      <c r="C13" s="244" t="s">
        <v>8</v>
      </c>
      <c r="D13" s="245">
        <v>92103.464049999966</v>
      </c>
      <c r="E13" s="246">
        <v>37215.040266666649</v>
      </c>
      <c r="F13" s="246">
        <v>93935.046850000013</v>
      </c>
      <c r="G13" s="246">
        <v>714.18956666666645</v>
      </c>
      <c r="H13" s="246">
        <v>5.0835833333333342</v>
      </c>
      <c r="I13" s="246">
        <v>0.34531666666666672</v>
      </c>
      <c r="J13" s="246"/>
      <c r="K13" s="246"/>
      <c r="L13" s="246">
        <v>1564.3060333333333</v>
      </c>
      <c r="M13" s="246">
        <v>118.62835000000004</v>
      </c>
      <c r="N13" s="246">
        <v>3.3490000000000002</v>
      </c>
      <c r="O13" s="246">
        <v>450.59794999999951</v>
      </c>
      <c r="P13" s="260">
        <f t="shared" si="0"/>
        <v>226110.0509666666</v>
      </c>
      <c r="Q13" s="271"/>
    </row>
    <row r="14" spans="2:17" ht="15" x14ac:dyDescent="0.25">
      <c r="B14" s="243"/>
      <c r="C14" s="244" t="s">
        <v>9</v>
      </c>
      <c r="D14" s="245">
        <v>91698.134133333268</v>
      </c>
      <c r="E14" s="246">
        <v>35902.455299999958</v>
      </c>
      <c r="F14" s="246">
        <v>93534.42684999996</v>
      </c>
      <c r="G14" s="246">
        <v>755.97109999999986</v>
      </c>
      <c r="H14" s="246">
        <v>6.5393500000000024</v>
      </c>
      <c r="I14" s="246">
        <v>3.5602833333333339</v>
      </c>
      <c r="J14" s="246"/>
      <c r="K14" s="246"/>
      <c r="L14" s="246">
        <v>1571.4719999999986</v>
      </c>
      <c r="M14" s="246">
        <v>111.81050000000005</v>
      </c>
      <c r="N14" s="246">
        <v>3.4245833333333331</v>
      </c>
      <c r="O14" s="246">
        <v>456.32944999999967</v>
      </c>
      <c r="P14" s="260">
        <f t="shared" si="0"/>
        <v>224044.12354999984</v>
      </c>
      <c r="Q14" s="271"/>
    </row>
    <row r="15" spans="2:17" ht="15" x14ac:dyDescent="0.25">
      <c r="B15" s="243"/>
      <c r="C15" s="244" t="s">
        <v>10</v>
      </c>
      <c r="D15" s="245">
        <v>81475.813833333319</v>
      </c>
      <c r="E15" s="246">
        <v>33077.626816666627</v>
      </c>
      <c r="F15" s="246">
        <v>85347.643283333324</v>
      </c>
      <c r="G15" s="246">
        <v>758.7279999999995</v>
      </c>
      <c r="H15" s="246">
        <v>7.3160833333333324</v>
      </c>
      <c r="I15" s="246">
        <v>7.957200000000002</v>
      </c>
      <c r="J15" s="246"/>
      <c r="K15" s="246"/>
      <c r="L15" s="246">
        <v>1399.1588333333336</v>
      </c>
      <c r="M15" s="246">
        <v>102.3969166666668</v>
      </c>
      <c r="N15" s="246">
        <v>3.6143166666666668</v>
      </c>
      <c r="O15" s="246">
        <v>448.81571666666679</v>
      </c>
      <c r="P15" s="260">
        <f t="shared" si="0"/>
        <v>202629.07099999997</v>
      </c>
      <c r="Q15" s="271"/>
    </row>
    <row r="16" spans="2:17" ht="15" x14ac:dyDescent="0.25">
      <c r="B16" s="243"/>
      <c r="C16" s="244" t="s">
        <v>11</v>
      </c>
      <c r="D16" s="245">
        <v>89365.618399999919</v>
      </c>
      <c r="E16" s="246">
        <v>36257.641616666682</v>
      </c>
      <c r="F16" s="246">
        <v>94409.010816666618</v>
      </c>
      <c r="G16" s="246">
        <v>873.36898333333397</v>
      </c>
      <c r="H16" s="246">
        <v>3.0194500000000004</v>
      </c>
      <c r="I16" s="246">
        <v>22.875016666666678</v>
      </c>
      <c r="J16" s="246"/>
      <c r="K16" s="246"/>
      <c r="L16" s="246">
        <v>1459.9030000000009</v>
      </c>
      <c r="M16" s="246">
        <v>132.15436666666662</v>
      </c>
      <c r="N16" s="246">
        <v>3.7352000000000007</v>
      </c>
      <c r="O16" s="246">
        <v>500.23223333333306</v>
      </c>
      <c r="P16" s="260">
        <f t="shared" si="0"/>
        <v>223027.55908333321</v>
      </c>
      <c r="Q16" s="271"/>
    </row>
    <row r="17" spans="2:17" ht="15" x14ac:dyDescent="0.25">
      <c r="B17" s="243"/>
      <c r="C17" s="244" t="s">
        <v>12</v>
      </c>
      <c r="D17" s="245">
        <v>86159.89161666669</v>
      </c>
      <c r="E17" s="246">
        <v>34946.699583333342</v>
      </c>
      <c r="F17" s="246">
        <v>90854.486716666695</v>
      </c>
      <c r="G17" s="246">
        <v>857.05991666666648</v>
      </c>
      <c r="H17" s="246">
        <v>12.5144</v>
      </c>
      <c r="I17" s="246">
        <v>35.094649999999987</v>
      </c>
      <c r="J17" s="246"/>
      <c r="K17" s="246"/>
      <c r="L17" s="246">
        <v>1349.9667999999995</v>
      </c>
      <c r="M17" s="246">
        <v>129.34650000000016</v>
      </c>
      <c r="N17" s="246">
        <v>3.8842000000000008</v>
      </c>
      <c r="O17" s="246">
        <v>482.57208333333307</v>
      </c>
      <c r="P17" s="260">
        <f t="shared" si="0"/>
        <v>214831.51646666674</v>
      </c>
      <c r="Q17" s="271"/>
    </row>
    <row r="18" spans="2:17" ht="15.75" thickBot="1" x14ac:dyDescent="0.3">
      <c r="B18" s="243"/>
      <c r="C18" s="244" t="s">
        <v>13</v>
      </c>
      <c r="D18" s="248">
        <v>91037.402316666616</v>
      </c>
      <c r="E18" s="249">
        <v>37412.963933333318</v>
      </c>
      <c r="F18" s="249">
        <v>96218.472716666656</v>
      </c>
      <c r="G18" s="249">
        <v>945.75414999999998</v>
      </c>
      <c r="H18" s="249">
        <v>13.387083333333335</v>
      </c>
      <c r="I18" s="249">
        <v>141.21391666666662</v>
      </c>
      <c r="J18" s="249"/>
      <c r="K18" s="249"/>
      <c r="L18" s="249">
        <v>1359.9347166666682</v>
      </c>
      <c r="M18" s="249">
        <v>141.73504999999997</v>
      </c>
      <c r="N18" s="249">
        <v>3.6066166666666666</v>
      </c>
      <c r="O18" s="249">
        <v>524.75093333333291</v>
      </c>
      <c r="P18" s="261">
        <f t="shared" si="0"/>
        <v>227799.22143333324</v>
      </c>
      <c r="Q18" s="271"/>
    </row>
    <row r="19" spans="2:17" ht="15" x14ac:dyDescent="0.25">
      <c r="B19" s="239">
        <v>2014</v>
      </c>
      <c r="C19" s="240" t="s">
        <v>2</v>
      </c>
      <c r="D19" s="241">
        <v>90715.125583333138</v>
      </c>
      <c r="E19" s="242">
        <v>36722.143950000005</v>
      </c>
      <c r="F19" s="242">
        <v>94884.643216666649</v>
      </c>
      <c r="G19" s="242">
        <v>939.70124999999996</v>
      </c>
      <c r="H19" s="242">
        <v>18.106749999999991</v>
      </c>
      <c r="I19" s="242">
        <v>175.45526666666657</v>
      </c>
      <c r="J19" s="242"/>
      <c r="K19" s="242"/>
      <c r="L19" s="242">
        <v>1328.9950000000008</v>
      </c>
      <c r="M19" s="242">
        <v>137.15001666666669</v>
      </c>
      <c r="N19" s="242">
        <v>4.0639500000000002</v>
      </c>
      <c r="O19" s="242">
        <v>511.95641666666694</v>
      </c>
      <c r="P19" s="262">
        <f t="shared" si="0"/>
        <v>225437.3413999998</v>
      </c>
      <c r="Q19" s="273"/>
    </row>
    <row r="20" spans="2:17" ht="15" x14ac:dyDescent="0.25">
      <c r="B20" s="243"/>
      <c r="C20" s="244" t="s">
        <v>3</v>
      </c>
      <c r="D20" s="245">
        <v>75915.692549999978</v>
      </c>
      <c r="E20" s="246">
        <v>32285.405399999989</v>
      </c>
      <c r="F20" s="246">
        <v>82598.880050000036</v>
      </c>
      <c r="G20" s="246">
        <v>841.71034999999972</v>
      </c>
      <c r="H20" s="246">
        <v>17.490866666666662</v>
      </c>
      <c r="I20" s="246">
        <v>145.56201666666669</v>
      </c>
      <c r="J20" s="246"/>
      <c r="K20" s="246"/>
      <c r="L20" s="246">
        <v>1245.0237499999985</v>
      </c>
      <c r="M20" s="246">
        <v>129.42468333333321</v>
      </c>
      <c r="N20" s="246">
        <v>3.8091166666666663</v>
      </c>
      <c r="O20" s="246">
        <v>468.06934999999902</v>
      </c>
      <c r="P20" s="260">
        <f t="shared" si="0"/>
        <v>193651.06813333335</v>
      </c>
      <c r="Q20" s="273"/>
    </row>
    <row r="21" spans="2:17" ht="15" x14ac:dyDescent="0.25">
      <c r="B21" s="243"/>
      <c r="C21" s="244" t="s">
        <v>4</v>
      </c>
      <c r="D21" s="245">
        <v>89359.059683333311</v>
      </c>
      <c r="E21" s="246">
        <v>37588.392666666667</v>
      </c>
      <c r="F21" s="246">
        <v>95487.30613333339</v>
      </c>
      <c r="G21" s="246">
        <v>993.51378333333366</v>
      </c>
      <c r="H21" s="246">
        <v>20.33668333333334</v>
      </c>
      <c r="I21" s="246">
        <v>168.91123333333326</v>
      </c>
      <c r="J21" s="246"/>
      <c r="K21" s="246"/>
      <c r="L21" s="246">
        <v>1561.640500000002</v>
      </c>
      <c r="M21" s="246">
        <v>161.71056666666667</v>
      </c>
      <c r="N21" s="246">
        <v>3.5348166666666661</v>
      </c>
      <c r="O21" s="246">
        <v>549.60538333333341</v>
      </c>
      <c r="P21" s="260">
        <f t="shared" si="0"/>
        <v>225894.01145000008</v>
      </c>
      <c r="Q21" s="273"/>
    </row>
    <row r="22" spans="2:17" ht="15" x14ac:dyDescent="0.25">
      <c r="B22" s="243"/>
      <c r="C22" s="244" t="s">
        <v>5</v>
      </c>
      <c r="D22" s="245">
        <v>85099.685766666473</v>
      </c>
      <c r="E22" s="246">
        <v>36440.754083333311</v>
      </c>
      <c r="F22" s="246">
        <v>94247.162549999848</v>
      </c>
      <c r="G22" s="246">
        <v>936.69273333333376</v>
      </c>
      <c r="H22" s="246">
        <v>18.572100000000002</v>
      </c>
      <c r="I22" s="246">
        <v>191.20930000000001</v>
      </c>
      <c r="J22" s="246">
        <v>8.4469999999999992</v>
      </c>
      <c r="K22" s="246"/>
      <c r="L22" s="246">
        <v>1557.7672833333347</v>
      </c>
      <c r="M22" s="246">
        <v>126.47446666666666</v>
      </c>
      <c r="N22" s="246">
        <v>2.9831499999999997</v>
      </c>
      <c r="O22" s="246">
        <v>1811.8212500000018</v>
      </c>
      <c r="P22" s="260">
        <f t="shared" si="0"/>
        <v>220441.56968333293</v>
      </c>
      <c r="Q22" s="273"/>
    </row>
    <row r="23" spans="2:17" ht="15" x14ac:dyDescent="0.25">
      <c r="B23" s="243"/>
      <c r="C23" s="244" t="s">
        <v>6</v>
      </c>
      <c r="D23" s="245">
        <v>85118.570983333339</v>
      </c>
      <c r="E23" s="246">
        <v>36234.087616666657</v>
      </c>
      <c r="F23" s="246">
        <v>92705.198016666589</v>
      </c>
      <c r="G23" s="246">
        <v>954.40306666666663</v>
      </c>
      <c r="H23" s="246">
        <v>20.994116666666663</v>
      </c>
      <c r="I23" s="246">
        <v>229.67756666666676</v>
      </c>
      <c r="J23" s="246">
        <v>8.4469999999999992</v>
      </c>
      <c r="K23" s="246"/>
      <c r="L23" s="246">
        <v>1624.5678000000003</v>
      </c>
      <c r="M23" s="246">
        <v>139.25020000000006</v>
      </c>
      <c r="N23" s="246">
        <v>2.2117499999999999</v>
      </c>
      <c r="O23" s="246">
        <v>1863.1569333333325</v>
      </c>
      <c r="P23" s="260">
        <f t="shared" si="0"/>
        <v>218900.56504999995</v>
      </c>
      <c r="Q23" s="273"/>
    </row>
    <row r="24" spans="2:17" ht="15" x14ac:dyDescent="0.25">
      <c r="B24" s="243"/>
      <c r="C24" s="244" t="s">
        <v>7</v>
      </c>
      <c r="D24" s="245">
        <v>81909.908933333456</v>
      </c>
      <c r="E24" s="246">
        <v>35382.070333333308</v>
      </c>
      <c r="F24" s="246">
        <v>90288.673883333366</v>
      </c>
      <c r="G24" s="246">
        <v>917.8062666666666</v>
      </c>
      <c r="H24" s="246">
        <v>20.771816666666673</v>
      </c>
      <c r="I24" s="246">
        <v>245.16373333333343</v>
      </c>
      <c r="J24" s="246">
        <v>8.3230000000000004</v>
      </c>
      <c r="K24" s="246"/>
      <c r="L24" s="246">
        <v>1679.1401166666672</v>
      </c>
      <c r="M24" s="246">
        <v>162.10721666666686</v>
      </c>
      <c r="N24" s="246">
        <v>2.2399833333333339</v>
      </c>
      <c r="O24" s="246">
        <v>1810.9241333333323</v>
      </c>
      <c r="P24" s="260">
        <f t="shared" si="0"/>
        <v>212427.12941666681</v>
      </c>
      <c r="Q24" s="273"/>
    </row>
    <row r="25" spans="2:17" ht="15" x14ac:dyDescent="0.25">
      <c r="B25" s="243"/>
      <c r="C25" s="244" t="s">
        <v>8</v>
      </c>
      <c r="D25" s="245">
        <v>84111.4329</v>
      </c>
      <c r="E25" s="246">
        <v>35165.256483333418</v>
      </c>
      <c r="F25" s="246">
        <v>93275.16440000014</v>
      </c>
      <c r="G25" s="246">
        <v>940.5739999999995</v>
      </c>
      <c r="H25" s="246">
        <v>22.545650000000006</v>
      </c>
      <c r="I25" s="246">
        <v>236.10329999999993</v>
      </c>
      <c r="J25" s="246">
        <v>9.6630000000000003</v>
      </c>
      <c r="K25" s="246"/>
      <c r="L25" s="246">
        <v>1829.8185499999995</v>
      </c>
      <c r="M25" s="246">
        <v>156.20778333333342</v>
      </c>
      <c r="N25" s="246">
        <v>1.5114000000000001</v>
      </c>
      <c r="O25" s="246">
        <v>1923.0257499999993</v>
      </c>
      <c r="P25" s="260">
        <f t="shared" si="0"/>
        <v>217671.30321666686</v>
      </c>
      <c r="Q25" s="273"/>
    </row>
    <row r="26" spans="2:17" ht="15" x14ac:dyDescent="0.25">
      <c r="B26" s="243"/>
      <c r="C26" s="244" t="s">
        <v>9</v>
      </c>
      <c r="D26" s="245">
        <v>82206.401100000032</v>
      </c>
      <c r="E26" s="246">
        <v>34381.277499999975</v>
      </c>
      <c r="F26" s="246">
        <v>91301.139349999954</v>
      </c>
      <c r="G26" s="246">
        <v>833.78134999999975</v>
      </c>
      <c r="H26" s="246">
        <v>25.312433333333356</v>
      </c>
      <c r="I26" s="246">
        <v>261.58185000000009</v>
      </c>
      <c r="J26" s="246">
        <v>8.2729999999999997</v>
      </c>
      <c r="K26" s="246"/>
      <c r="L26" s="246">
        <v>1932.2968166666681</v>
      </c>
      <c r="M26" s="246">
        <v>156.76038333333338</v>
      </c>
      <c r="N26" s="246"/>
      <c r="O26" s="246">
        <v>1944.9151333333348</v>
      </c>
      <c r="P26" s="260">
        <f t="shared" si="0"/>
        <v>213051.73891666663</v>
      </c>
      <c r="Q26" s="273"/>
    </row>
    <row r="27" spans="2:17" ht="15" x14ac:dyDescent="0.25">
      <c r="B27" s="243"/>
      <c r="C27" s="244" t="s">
        <v>10</v>
      </c>
      <c r="D27" s="245">
        <v>76821.624383333372</v>
      </c>
      <c r="E27" s="246">
        <v>33238.193749999984</v>
      </c>
      <c r="F27" s="246">
        <v>86351.40648333334</v>
      </c>
      <c r="G27" s="246">
        <v>820.14636666666684</v>
      </c>
      <c r="H27" s="246">
        <v>29.3081</v>
      </c>
      <c r="I27" s="246">
        <v>287.75263333333305</v>
      </c>
      <c r="J27" s="246">
        <v>8.298</v>
      </c>
      <c r="K27" s="246"/>
      <c r="L27" s="246">
        <v>1871.4658833333349</v>
      </c>
      <c r="M27" s="246">
        <v>151.25895000000008</v>
      </c>
      <c r="N27" s="246"/>
      <c r="O27" s="246">
        <v>1826.0431833333339</v>
      </c>
      <c r="P27" s="260">
        <f t="shared" si="0"/>
        <v>201405.49773333329</v>
      </c>
      <c r="Q27" s="273"/>
    </row>
    <row r="28" spans="2:17" ht="15" x14ac:dyDescent="0.25">
      <c r="B28" s="243"/>
      <c r="C28" s="244" t="s">
        <v>11</v>
      </c>
      <c r="D28" s="245">
        <v>84349.155549999836</v>
      </c>
      <c r="E28" s="246">
        <v>36838.175883333366</v>
      </c>
      <c r="F28" s="246">
        <v>92468.218649999908</v>
      </c>
      <c r="G28" s="246">
        <v>986.62509999999907</v>
      </c>
      <c r="H28" s="246">
        <v>42.212349999999994</v>
      </c>
      <c r="I28" s="246">
        <v>329.66098333333315</v>
      </c>
      <c r="J28" s="246">
        <v>8.6649999999999991</v>
      </c>
      <c r="K28" s="246"/>
      <c r="L28" s="246">
        <v>2193.3942166666689</v>
      </c>
      <c r="M28" s="246">
        <v>166.98940000000005</v>
      </c>
      <c r="N28" s="246"/>
      <c r="O28" s="246">
        <v>1965.7638666666694</v>
      </c>
      <c r="P28" s="260">
        <f t="shared" si="0"/>
        <v>219348.86099999977</v>
      </c>
      <c r="Q28" s="273"/>
    </row>
    <row r="29" spans="2:17" ht="15" x14ac:dyDescent="0.25">
      <c r="B29" s="243"/>
      <c r="C29" s="244" t="s">
        <v>12</v>
      </c>
      <c r="D29" s="245">
        <v>80822.482883333345</v>
      </c>
      <c r="E29" s="246">
        <v>34607.712550000091</v>
      </c>
      <c r="F29" s="246">
        <v>90920.258066666691</v>
      </c>
      <c r="G29" s="246">
        <v>1015.7139833333329</v>
      </c>
      <c r="H29" s="246">
        <v>46.856400000000029</v>
      </c>
      <c r="I29" s="246">
        <v>343.15768333333392</v>
      </c>
      <c r="J29" s="246">
        <v>6.9669999999999996</v>
      </c>
      <c r="K29" s="246"/>
      <c r="L29" s="246">
        <v>2272.3305333333342</v>
      </c>
      <c r="M29" s="246">
        <v>154.04685000000006</v>
      </c>
      <c r="N29" s="246"/>
      <c r="O29" s="246">
        <v>1870.8181166666691</v>
      </c>
      <c r="P29" s="260">
        <f t="shared" si="0"/>
        <v>212060.34406666676</v>
      </c>
      <c r="Q29" s="273"/>
    </row>
    <row r="30" spans="2:17" ht="15.75" thickBot="1" x14ac:dyDescent="0.3">
      <c r="B30" s="243"/>
      <c r="C30" s="244" t="s">
        <v>13</v>
      </c>
      <c r="D30" s="248">
        <v>84575.165233333202</v>
      </c>
      <c r="E30" s="249">
        <v>34466.449683333398</v>
      </c>
      <c r="F30" s="249">
        <v>95667.223316666626</v>
      </c>
      <c r="G30" s="249">
        <v>1172.3605833333334</v>
      </c>
      <c r="H30" s="249">
        <v>52.578850000000017</v>
      </c>
      <c r="I30" s="249">
        <v>397.59879999999941</v>
      </c>
      <c r="J30" s="249">
        <v>7.4560000000000004</v>
      </c>
      <c r="K30" s="249"/>
      <c r="L30" s="249">
        <v>2468.4039666666717</v>
      </c>
      <c r="M30" s="249">
        <v>150.93256666666659</v>
      </c>
      <c r="N30" s="249"/>
      <c r="O30" s="249">
        <v>1983.6504666666667</v>
      </c>
      <c r="P30" s="261">
        <f t="shared" si="0"/>
        <v>220941.81946666655</v>
      </c>
      <c r="Q30" s="273"/>
    </row>
    <row r="31" spans="2:17" ht="15" x14ac:dyDescent="0.25">
      <c r="B31" s="239">
        <v>2015</v>
      </c>
      <c r="C31" s="250" t="s">
        <v>2</v>
      </c>
      <c r="D31" s="241">
        <v>81745.652983333348</v>
      </c>
      <c r="E31" s="242">
        <v>35211.290849999947</v>
      </c>
      <c r="F31" s="242">
        <v>93741.518833333292</v>
      </c>
      <c r="G31" s="242">
        <v>1148.4245166666658</v>
      </c>
      <c r="H31" s="242">
        <v>17.29378333333333</v>
      </c>
      <c r="I31" s="242">
        <v>413.48153333333295</v>
      </c>
      <c r="J31" s="242">
        <v>8.3490000000000002</v>
      </c>
      <c r="K31" s="242"/>
      <c r="L31" s="242">
        <v>2557.5425166666669</v>
      </c>
      <c r="M31" s="242">
        <v>142.84353333333323</v>
      </c>
      <c r="N31" s="242"/>
      <c r="O31" s="242">
        <v>1951.3638333333347</v>
      </c>
      <c r="P31" s="262">
        <f t="shared" si="0"/>
        <v>216937.76138333324</v>
      </c>
      <c r="Q31" s="273"/>
    </row>
    <row r="32" spans="2:17" ht="15" x14ac:dyDescent="0.25">
      <c r="B32" s="243"/>
      <c r="C32" s="251" t="s">
        <v>3</v>
      </c>
      <c r="D32" s="245">
        <v>72419.523433333379</v>
      </c>
      <c r="E32" s="246">
        <v>32237.045750000034</v>
      </c>
      <c r="F32" s="246">
        <v>85149.630099999995</v>
      </c>
      <c r="G32" s="246">
        <v>1057.7419000000002</v>
      </c>
      <c r="H32" s="246">
        <v>24.7745</v>
      </c>
      <c r="I32" s="246">
        <v>400.84941666666668</v>
      </c>
      <c r="J32" s="246">
        <v>6.077</v>
      </c>
      <c r="K32" s="246"/>
      <c r="L32" s="246">
        <v>2377.2989499999999</v>
      </c>
      <c r="M32" s="246">
        <v>139.73671666666658</v>
      </c>
      <c r="N32" s="246"/>
      <c r="O32" s="246">
        <v>1743.2998333333353</v>
      </c>
      <c r="P32" s="260">
        <f t="shared" si="0"/>
        <v>195555.97760000004</v>
      </c>
      <c r="Q32" s="273"/>
    </row>
    <row r="33" spans="2:17" ht="15" x14ac:dyDescent="0.25">
      <c r="B33" s="243"/>
      <c r="C33" s="251" t="s">
        <v>4</v>
      </c>
      <c r="D33" s="245">
        <v>87748.130699999994</v>
      </c>
      <c r="E33" s="246">
        <v>39701.318116666669</v>
      </c>
      <c r="F33" s="246">
        <v>103322.04891666683</v>
      </c>
      <c r="G33" s="246">
        <v>1257.3451999999993</v>
      </c>
      <c r="H33" s="246">
        <v>26.117949999999993</v>
      </c>
      <c r="I33" s="246">
        <v>498.31028333333376</v>
      </c>
      <c r="J33" s="246">
        <v>6.9939999999999998</v>
      </c>
      <c r="K33" s="246"/>
      <c r="L33" s="246">
        <v>2928.9115666666657</v>
      </c>
      <c r="M33" s="246">
        <v>179.41480000000004</v>
      </c>
      <c r="N33" s="246"/>
      <c r="O33" s="246">
        <v>2105.532933333332</v>
      </c>
      <c r="P33" s="260">
        <f t="shared" si="0"/>
        <v>237774.12446666686</v>
      </c>
      <c r="Q33" s="273"/>
    </row>
    <row r="34" spans="2:17" ht="15" x14ac:dyDescent="0.25">
      <c r="B34" s="243"/>
      <c r="C34" s="251" t="s">
        <v>5</v>
      </c>
      <c r="D34" s="245">
        <v>79682.535916666515</v>
      </c>
      <c r="E34" s="246">
        <v>38878.003600000025</v>
      </c>
      <c r="F34" s="246">
        <v>96150.193666666644</v>
      </c>
      <c r="G34" s="246">
        <v>1160.8340333333342</v>
      </c>
      <c r="H34" s="246">
        <v>35.128999999999998</v>
      </c>
      <c r="I34" s="246">
        <v>433.16223333333329</v>
      </c>
      <c r="J34" s="246">
        <v>6.6689999999999996</v>
      </c>
      <c r="K34" s="246"/>
      <c r="L34" s="246">
        <v>2800.0561500000003</v>
      </c>
      <c r="M34" s="246">
        <v>177.12858333333327</v>
      </c>
      <c r="N34" s="246"/>
      <c r="O34" s="246">
        <v>2267.4778833333344</v>
      </c>
      <c r="P34" s="260">
        <f t="shared" si="0"/>
        <v>221591.19006666652</v>
      </c>
      <c r="Q34" s="273"/>
    </row>
    <row r="35" spans="2:17" ht="15" x14ac:dyDescent="0.25">
      <c r="B35" s="243"/>
      <c r="C35" s="251" t="s">
        <v>6</v>
      </c>
      <c r="D35" s="245">
        <v>77719.765883333326</v>
      </c>
      <c r="E35" s="246">
        <v>36799.214683333339</v>
      </c>
      <c r="F35" s="246">
        <v>91380.929783333282</v>
      </c>
      <c r="G35" s="246">
        <v>1174.5372833333349</v>
      </c>
      <c r="H35" s="246">
        <v>36.753983333333323</v>
      </c>
      <c r="I35" s="246">
        <v>382.43574999999959</v>
      </c>
      <c r="J35" s="246">
        <v>5.9950000000000001</v>
      </c>
      <c r="K35" s="246"/>
      <c r="L35" s="246">
        <v>2842.9424166666663</v>
      </c>
      <c r="M35" s="246">
        <v>176.46406666666675</v>
      </c>
      <c r="N35" s="246"/>
      <c r="O35" s="246">
        <v>2319.7358500000009</v>
      </c>
      <c r="P35" s="260">
        <f t="shared" si="0"/>
        <v>212838.77469999995</v>
      </c>
      <c r="Q35" s="273"/>
    </row>
    <row r="36" spans="2:17" ht="15" x14ac:dyDescent="0.25">
      <c r="B36" s="243"/>
      <c r="C36" s="251" t="s">
        <v>7</v>
      </c>
      <c r="D36" s="245">
        <v>77227.704066666614</v>
      </c>
      <c r="E36" s="246">
        <v>35993.179500000013</v>
      </c>
      <c r="F36" s="246">
        <v>92481.025883333306</v>
      </c>
      <c r="G36" s="246">
        <v>1174.6933333333336</v>
      </c>
      <c r="H36" s="246">
        <v>34.86731666666666</v>
      </c>
      <c r="I36" s="246">
        <v>367.04833333333306</v>
      </c>
      <c r="J36" s="246">
        <v>5.3570000000000002</v>
      </c>
      <c r="K36" s="246"/>
      <c r="L36" s="246">
        <v>2880.178233333329</v>
      </c>
      <c r="M36" s="246">
        <v>177.10564999999986</v>
      </c>
      <c r="N36" s="246"/>
      <c r="O36" s="246">
        <v>2097.1964333333376</v>
      </c>
      <c r="P36" s="260">
        <f t="shared" si="0"/>
        <v>212438.35574999993</v>
      </c>
      <c r="Q36" s="273"/>
    </row>
    <row r="37" spans="2:17" ht="15" x14ac:dyDescent="0.25">
      <c r="B37" s="243"/>
      <c r="C37" s="251" t="s">
        <v>8</v>
      </c>
      <c r="D37" s="245">
        <v>80186.947466666461</v>
      </c>
      <c r="E37" s="246">
        <v>38231.921383333334</v>
      </c>
      <c r="F37" s="246">
        <v>97725.224250000043</v>
      </c>
      <c r="G37" s="246">
        <v>1273.2358333333325</v>
      </c>
      <c r="H37" s="246">
        <v>30.765816666666669</v>
      </c>
      <c r="I37" s="246">
        <v>490.15296666666723</v>
      </c>
      <c r="J37" s="246">
        <v>6.0620000000000003</v>
      </c>
      <c r="K37" s="246">
        <v>13.873099999999992</v>
      </c>
      <c r="L37" s="246">
        <v>2908.9733333333297</v>
      </c>
      <c r="M37" s="246">
        <v>184.09474999999995</v>
      </c>
      <c r="N37" s="246"/>
      <c r="O37" s="246">
        <v>2540.521400000001</v>
      </c>
      <c r="P37" s="260">
        <f t="shared" si="0"/>
        <v>223591.77229999984</v>
      </c>
      <c r="Q37" s="273"/>
    </row>
    <row r="38" spans="2:17" ht="15" x14ac:dyDescent="0.25">
      <c r="B38" s="243"/>
      <c r="C38" s="251" t="s">
        <v>9</v>
      </c>
      <c r="D38" s="245">
        <v>82012.561399999948</v>
      </c>
      <c r="E38" s="246">
        <v>39975.499066666714</v>
      </c>
      <c r="F38" s="246">
        <v>102338.65353333342</v>
      </c>
      <c r="G38" s="246">
        <v>1410.3028999999995</v>
      </c>
      <c r="H38" s="246">
        <v>26.209066666666669</v>
      </c>
      <c r="I38" s="246">
        <v>514.94363333333308</v>
      </c>
      <c r="J38" s="246">
        <v>4.5199999999999996</v>
      </c>
      <c r="K38" s="246">
        <v>19.755333333333311</v>
      </c>
      <c r="L38" s="246">
        <v>2937.774966666665</v>
      </c>
      <c r="M38" s="246">
        <v>201.06025000000031</v>
      </c>
      <c r="N38" s="246"/>
      <c r="O38" s="246">
        <v>3556.2890500000017</v>
      </c>
      <c r="P38" s="260">
        <f t="shared" si="0"/>
        <v>232997.56920000011</v>
      </c>
      <c r="Q38" s="273"/>
    </row>
    <row r="39" spans="2:17" ht="15" x14ac:dyDescent="0.25">
      <c r="B39" s="243"/>
      <c r="C39" s="251" t="s">
        <v>10</v>
      </c>
      <c r="D39" s="245">
        <v>78508.404316666609</v>
      </c>
      <c r="E39" s="246">
        <v>36921.587516666688</v>
      </c>
      <c r="F39" s="246">
        <v>99018.691033333453</v>
      </c>
      <c r="G39" s="246">
        <v>1366.6168666666665</v>
      </c>
      <c r="H39" s="246">
        <v>24.795999999999999</v>
      </c>
      <c r="I39" s="246">
        <v>485.56643333333284</v>
      </c>
      <c r="J39" s="246">
        <v>3.3730000000000002</v>
      </c>
      <c r="K39" s="246">
        <v>22.251350000000027</v>
      </c>
      <c r="L39" s="246">
        <v>2966.5768333333358</v>
      </c>
      <c r="M39" s="246">
        <v>186.13774999999995</v>
      </c>
      <c r="N39" s="246"/>
      <c r="O39" s="246">
        <v>4198.6030999999994</v>
      </c>
      <c r="P39" s="260">
        <f t="shared" si="0"/>
        <v>223702.60420000009</v>
      </c>
      <c r="Q39" s="273"/>
    </row>
    <row r="40" spans="2:17" ht="15" x14ac:dyDescent="0.25">
      <c r="B40" s="247"/>
      <c r="C40" s="251" t="s">
        <v>11</v>
      </c>
      <c r="D40" s="245">
        <v>78482.92691666662</v>
      </c>
      <c r="E40" s="246">
        <v>36865.151316666677</v>
      </c>
      <c r="F40" s="246">
        <v>102291.11868333342</v>
      </c>
      <c r="G40" s="246">
        <v>1362.0306999999991</v>
      </c>
      <c r="H40" s="246">
        <v>21.342549999999996</v>
      </c>
      <c r="I40" s="246">
        <v>428.49338333333293</v>
      </c>
      <c r="J40" s="246"/>
      <c r="K40" s="246">
        <v>24.741899999999994</v>
      </c>
      <c r="L40" s="246">
        <v>2938.0563833333249</v>
      </c>
      <c r="M40" s="246">
        <v>187.81284999999991</v>
      </c>
      <c r="N40" s="246"/>
      <c r="O40" s="246">
        <v>4707.7815666666675</v>
      </c>
      <c r="P40" s="260">
        <f t="shared" ref="P40:P42" si="1">SUM(D40:O40)</f>
        <v>227309.45625000002</v>
      </c>
      <c r="Q40" s="273"/>
    </row>
    <row r="41" spans="2:17" ht="15" x14ac:dyDescent="0.25">
      <c r="B41" s="243"/>
      <c r="C41" s="251" t="s">
        <v>12</v>
      </c>
      <c r="D41" s="245">
        <v>77820.832533333305</v>
      </c>
      <c r="E41" s="246">
        <v>35840.364316666695</v>
      </c>
      <c r="F41" s="246">
        <v>100413.78296666684</v>
      </c>
      <c r="G41" s="246">
        <v>1355.4306666666678</v>
      </c>
      <c r="H41" s="246">
        <v>21.342549999999996</v>
      </c>
      <c r="I41" s="246">
        <v>405.92831666666666</v>
      </c>
      <c r="J41" s="246"/>
      <c r="K41" s="246">
        <v>27.736116666666653</v>
      </c>
      <c r="L41" s="246">
        <v>2996.5236000000018</v>
      </c>
      <c r="M41" s="246">
        <v>177.17483333333337</v>
      </c>
      <c r="N41" s="246"/>
      <c r="O41" s="246">
        <v>5430.661983333327</v>
      </c>
      <c r="P41" s="260">
        <f t="shared" si="1"/>
        <v>224489.77788333353</v>
      </c>
      <c r="Q41" s="273"/>
    </row>
    <row r="42" spans="2:17" ht="15.75" thickBot="1" x14ac:dyDescent="0.3">
      <c r="B42" s="252"/>
      <c r="C42" s="253" t="s">
        <v>13</v>
      </c>
      <c r="D42" s="248">
        <v>81336.490000000063</v>
      </c>
      <c r="E42" s="249">
        <v>38077.26018333331</v>
      </c>
      <c r="F42" s="249">
        <v>105561.30679999979</v>
      </c>
      <c r="G42" s="249">
        <v>1526.8447666666664</v>
      </c>
      <c r="H42" s="249">
        <v>21.342549999999996</v>
      </c>
      <c r="I42" s="249">
        <v>443.87860000000029</v>
      </c>
      <c r="J42" s="249"/>
      <c r="K42" s="249">
        <v>31.547466666666654</v>
      </c>
      <c r="L42" s="249">
        <v>3055.5673833333349</v>
      </c>
      <c r="M42" s="249">
        <v>166.92163333333326</v>
      </c>
      <c r="N42" s="249"/>
      <c r="O42" s="249">
        <v>6554.2222833333208</v>
      </c>
      <c r="P42" s="261">
        <f t="shared" si="1"/>
        <v>236775.38166666651</v>
      </c>
      <c r="Q42" s="273"/>
    </row>
    <row r="43" spans="2:17" ht="13.5" thickBot="1" x14ac:dyDescent="0.25"/>
    <row r="44" spans="2:17" ht="15.75" thickBot="1" x14ac:dyDescent="0.3">
      <c r="B44" s="254" t="s">
        <v>88</v>
      </c>
      <c r="C44" s="255"/>
      <c r="D44" s="256">
        <f>+SUM(D31:D42)/SUM(D19:D30)-1</f>
        <v>-4.6066565026407824E-2</v>
      </c>
      <c r="E44" s="256">
        <f t="shared" ref="E44:P44" si="2">+SUM(E31:E42)/SUM(E19:E30)-1</f>
        <v>5.0506485009808921E-2</v>
      </c>
      <c r="F44" s="256">
        <f t="shared" si="2"/>
        <v>6.3060487502127671E-2</v>
      </c>
      <c r="G44" s="256">
        <f t="shared" si="2"/>
        <v>0.34484270445715026</v>
      </c>
      <c r="H44" s="256">
        <f t="shared" si="2"/>
        <v>-4.2827945671876422E-2</v>
      </c>
      <c r="I44" s="256">
        <f t="shared" si="2"/>
        <v>0.74785537398576074</v>
      </c>
      <c r="J44" s="256"/>
      <c r="K44" s="256"/>
      <c r="L44" s="256">
        <f t="shared" si="2"/>
        <v>0.58546946468618177</v>
      </c>
      <c r="M44" s="256">
        <f t="shared" si="2"/>
        <v>0.16938019152810724</v>
      </c>
      <c r="N44" s="256"/>
      <c r="O44" s="256">
        <f t="shared" si="2"/>
        <v>1.1302330676616719</v>
      </c>
      <c r="P44" s="263">
        <f t="shared" si="2"/>
        <v>3.2841496068459319E-2</v>
      </c>
    </row>
    <row r="45" spans="2:17" ht="15.75" thickBot="1" x14ac:dyDescent="0.3">
      <c r="B45" s="257" t="s">
        <v>89</v>
      </c>
      <c r="C45" s="255"/>
      <c r="D45" s="258">
        <f>+D42/$P$42</f>
        <v>0.34351751194516478</v>
      </c>
      <c r="E45" s="256">
        <f t="shared" ref="E45:P45" si="3">+E42/$P$42</f>
        <v>0.16081595947731869</v>
      </c>
      <c r="F45" s="256">
        <f t="shared" si="3"/>
        <v>0.44582889511971935</v>
      </c>
      <c r="G45" s="256">
        <f t="shared" si="3"/>
        <v>6.4484945855400018E-3</v>
      </c>
      <c r="H45" s="258">
        <f t="shared" si="3"/>
        <v>9.0138382841025832E-5</v>
      </c>
      <c r="I45" s="256">
        <f t="shared" si="3"/>
        <v>1.8746822278377516E-3</v>
      </c>
      <c r="J45" s="264"/>
      <c r="K45" s="258">
        <f t="shared" si="3"/>
        <v>1.3323795085706726E-4</v>
      </c>
      <c r="L45" s="258">
        <f t="shared" si="3"/>
        <v>1.2904920105397516E-2</v>
      </c>
      <c r="M45" s="258">
        <f t="shared" si="3"/>
        <v>7.0497883757326735E-4</v>
      </c>
      <c r="N45" s="256"/>
      <c r="O45" s="258">
        <f t="shared" si="3"/>
        <v>2.7681181367750409E-2</v>
      </c>
      <c r="P45" s="263">
        <f t="shared" si="3"/>
        <v>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IU264"/>
  <sheetViews>
    <sheetView showGridLines="0" topLeftCell="A79" zoomScaleNormal="100" zoomScaleSheetLayoutView="100" workbookViewId="0">
      <selection activeCell="E100" sqref="E100"/>
    </sheetView>
  </sheetViews>
  <sheetFormatPr baseColWidth="10" defaultColWidth="0" defaultRowHeight="12.75" zeroHeight="1" x14ac:dyDescent="0.2"/>
  <cols>
    <col min="1" max="1" width="19.85546875" style="13" customWidth="1"/>
    <col min="2" max="2" width="6.28515625" style="13" customWidth="1"/>
    <col min="3" max="3" width="15.42578125" style="13" customWidth="1"/>
    <col min="4" max="4" width="7.140625" style="13" customWidth="1"/>
    <col min="5" max="11" width="15.28515625" style="13" customWidth="1"/>
    <col min="12" max="12" width="3.7109375" style="13" customWidth="1"/>
    <col min="13" max="255" width="15.28515625" style="13" hidden="1" customWidth="1"/>
    <col min="256" max="16384" width="0" style="13" hidden="1"/>
  </cols>
  <sheetData>
    <row r="1" spans="1:21" ht="33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0"/>
    </row>
    <row r="2" spans="1:21" s="8" customFormat="1" ht="15" x14ac:dyDescent="0.25">
      <c r="A2" s="1"/>
      <c r="B2" s="84" t="s">
        <v>60</v>
      </c>
      <c r="C2" s="37"/>
      <c r="D2" s="1"/>
      <c r="E2" s="38"/>
      <c r="F2" s="1"/>
      <c r="G2" s="1"/>
      <c r="H2" s="1"/>
      <c r="I2" s="1"/>
      <c r="J2" s="10"/>
    </row>
    <row r="3" spans="1:21" s="8" customFormat="1" ht="15" x14ac:dyDescent="0.25">
      <c r="A3" s="1"/>
      <c r="B3" s="84" t="s">
        <v>63</v>
      </c>
      <c r="C3" s="37"/>
      <c r="D3" s="1"/>
      <c r="E3" s="38"/>
      <c r="F3" s="1"/>
      <c r="G3" s="1"/>
      <c r="H3" s="1"/>
      <c r="I3" s="1"/>
      <c r="J3" s="10"/>
    </row>
    <row r="4" spans="1:21" ht="28.5" customHeight="1" thickBot="1" x14ac:dyDescent="0.25">
      <c r="A4" s="17"/>
      <c r="B4" s="17"/>
      <c r="C4" s="45" t="s">
        <v>18</v>
      </c>
      <c r="D4" s="17"/>
      <c r="E4" s="17"/>
      <c r="F4" s="17"/>
      <c r="G4" s="17"/>
      <c r="H4" s="17"/>
      <c r="I4" s="17"/>
      <c r="J4" s="10"/>
      <c r="P4" s="9"/>
    </row>
    <row r="5" spans="1:21" ht="24.75" thickBot="1" x14ac:dyDescent="0.25">
      <c r="A5" s="17"/>
      <c r="B5" s="18"/>
      <c r="C5" s="280" t="s">
        <v>14</v>
      </c>
      <c r="D5" s="288"/>
      <c r="E5" s="51" t="s">
        <v>20</v>
      </c>
      <c r="F5" s="46" t="s">
        <v>21</v>
      </c>
      <c r="G5" s="18"/>
      <c r="H5" s="18"/>
      <c r="I5" s="18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x14ac:dyDescent="0.2">
      <c r="A6" s="17"/>
      <c r="B6" s="2"/>
      <c r="C6" s="289">
        <v>2000</v>
      </c>
      <c r="D6" s="290"/>
      <c r="E6" s="2">
        <v>1299174.1546000002</v>
      </c>
      <c r="F6" s="57">
        <v>919702.69400000002</v>
      </c>
      <c r="G6" s="2"/>
      <c r="H6" s="2"/>
      <c r="I6" s="2"/>
      <c r="J6" s="10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x14ac:dyDescent="0.2">
      <c r="A7" s="17"/>
      <c r="B7" s="2"/>
      <c r="C7" s="276">
        <v>2001</v>
      </c>
      <c r="D7" s="277"/>
      <c r="E7" s="2">
        <v>2192582.2385333329</v>
      </c>
      <c r="F7" s="57">
        <v>1627058.73</v>
      </c>
      <c r="G7" s="2"/>
      <c r="H7" s="2"/>
      <c r="I7" s="2"/>
      <c r="J7" s="10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x14ac:dyDescent="0.2">
      <c r="A8" s="17"/>
      <c r="B8" s="2"/>
      <c r="C8" s="276">
        <v>2002</v>
      </c>
      <c r="D8" s="277"/>
      <c r="E8" s="2">
        <v>3043303.2951166662</v>
      </c>
      <c r="F8" s="57">
        <v>2447453.2689999999</v>
      </c>
      <c r="G8" s="2"/>
      <c r="H8" s="2"/>
      <c r="I8" s="2"/>
      <c r="J8" s="10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x14ac:dyDescent="0.2">
      <c r="A9" s="17"/>
      <c r="B9" s="2"/>
      <c r="C9" s="276">
        <v>2003</v>
      </c>
      <c r="D9" s="277"/>
      <c r="E9" s="2">
        <v>3660203.6300833342</v>
      </c>
      <c r="F9" s="57">
        <v>3049155.861</v>
      </c>
      <c r="G9" s="2"/>
      <c r="H9" s="2"/>
      <c r="I9" s="2"/>
      <c r="J9" s="10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x14ac:dyDescent="0.2">
      <c r="A10" s="17"/>
      <c r="B10" s="2"/>
      <c r="C10" s="276">
        <v>2004</v>
      </c>
      <c r="D10" s="277"/>
      <c r="E10" s="2">
        <v>4298289.6375833331</v>
      </c>
      <c r="F10" s="57">
        <v>3652612.6770000001</v>
      </c>
      <c r="G10" s="2"/>
      <c r="H10" s="2"/>
      <c r="I10" s="2"/>
      <c r="J10" s="10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x14ac:dyDescent="0.2">
      <c r="A11" s="17"/>
      <c r="B11" s="2"/>
      <c r="C11" s="276">
        <v>2005</v>
      </c>
      <c r="D11" s="277"/>
      <c r="E11" s="2">
        <v>5326620.5010166662</v>
      </c>
      <c r="F11" s="57">
        <v>4424767.7089999998</v>
      </c>
      <c r="G11" s="2"/>
      <c r="H11" s="2"/>
      <c r="I11" s="2"/>
      <c r="J11" s="10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x14ac:dyDescent="0.2">
      <c r="A12" s="17"/>
      <c r="B12" s="2"/>
      <c r="C12" s="276">
        <v>2006</v>
      </c>
      <c r="D12" s="277"/>
      <c r="E12" s="2">
        <v>6183507.3085739994</v>
      </c>
      <c r="F12" s="57">
        <v>5039920.0605400009</v>
      </c>
      <c r="G12" s="2"/>
      <c r="H12" s="2"/>
      <c r="I12" s="2"/>
      <c r="J12" s="10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x14ac:dyDescent="0.2">
      <c r="A13" s="17"/>
      <c r="B13" s="2"/>
      <c r="C13" s="276">
        <v>2007</v>
      </c>
      <c r="D13" s="277"/>
      <c r="E13" s="2">
        <v>8911217.2024999987</v>
      </c>
      <c r="F13" s="57">
        <v>7030329.1740000015</v>
      </c>
      <c r="G13" s="2"/>
      <c r="H13" s="2"/>
      <c r="I13" s="2"/>
      <c r="J13" s="10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x14ac:dyDescent="0.2">
      <c r="A14" s="17"/>
      <c r="B14" s="2"/>
      <c r="C14" s="276">
        <v>2008</v>
      </c>
      <c r="D14" s="277"/>
      <c r="E14" s="2">
        <v>12306199.538466666</v>
      </c>
      <c r="F14" s="57">
        <v>9357999.2769999988</v>
      </c>
      <c r="G14" s="2"/>
      <c r="H14" s="2"/>
      <c r="I14" s="2"/>
      <c r="J14" s="10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x14ac:dyDescent="0.2">
      <c r="A15" s="17"/>
      <c r="B15" s="2"/>
      <c r="C15" s="276">
        <v>2009</v>
      </c>
      <c r="D15" s="277"/>
      <c r="E15" s="2">
        <v>14625314.530816665</v>
      </c>
      <c r="F15" s="57">
        <v>11029056.630000006</v>
      </c>
      <c r="G15" s="2"/>
      <c r="H15" s="2"/>
      <c r="I15" s="2"/>
      <c r="J15" s="10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x14ac:dyDescent="0.2">
      <c r="A16" s="17"/>
      <c r="B16" s="2"/>
      <c r="C16" s="276">
        <v>2010</v>
      </c>
      <c r="D16" s="277"/>
      <c r="E16" s="2">
        <f>+E35</f>
        <v>18173382.349449996</v>
      </c>
      <c r="F16" s="57">
        <f>+F35</f>
        <v>14038129.563999999</v>
      </c>
      <c r="G16" s="2"/>
      <c r="H16" s="2"/>
      <c r="I16" s="2"/>
      <c r="J16" s="10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x14ac:dyDescent="0.2">
      <c r="A17" s="17"/>
      <c r="B17" s="2"/>
      <c r="C17" s="276">
        <v>2011</v>
      </c>
      <c r="D17" s="277"/>
      <c r="E17" s="2">
        <f>+E48</f>
        <v>21931645.326350003</v>
      </c>
      <c r="F17" s="57">
        <f>+F48</f>
        <v>16718858.399000002</v>
      </c>
      <c r="G17" s="2"/>
      <c r="H17" s="2"/>
      <c r="I17" s="2"/>
      <c r="J17" s="10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x14ac:dyDescent="0.2">
      <c r="A18" s="17"/>
      <c r="B18" s="2"/>
      <c r="C18" s="276">
        <v>2012</v>
      </c>
      <c r="D18" s="277"/>
      <c r="E18" s="2">
        <f>+E61</f>
        <v>26303665.230233334</v>
      </c>
      <c r="F18" s="57">
        <f>+F61</f>
        <v>18275758.418000001</v>
      </c>
      <c r="G18" s="2"/>
      <c r="H18" s="2"/>
      <c r="I18" s="2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x14ac:dyDescent="0.2">
      <c r="A19" s="17"/>
      <c r="B19" s="2"/>
      <c r="C19" s="276">
        <v>2013</v>
      </c>
      <c r="D19" s="277"/>
      <c r="E19" s="2">
        <f>+E74</f>
        <v>26975693.855316676</v>
      </c>
      <c r="F19" s="57">
        <f>+F74</f>
        <v>19761564.59</v>
      </c>
      <c r="G19" s="2"/>
      <c r="H19" s="2"/>
      <c r="I19" s="2"/>
      <c r="J19" s="10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x14ac:dyDescent="0.2">
      <c r="A20" s="17"/>
      <c r="B20" s="2"/>
      <c r="C20" s="276">
        <v>2014</v>
      </c>
      <c r="D20" s="277"/>
      <c r="E20" s="2">
        <f>+E87</f>
        <v>24452749.273416668</v>
      </c>
      <c r="F20" s="57">
        <f>+F87</f>
        <v>18739924.303999998</v>
      </c>
      <c r="G20" s="2"/>
      <c r="H20" s="2"/>
      <c r="I20" s="2"/>
      <c r="J20" s="10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ht="13.5" thickBot="1" x14ac:dyDescent="0.25">
      <c r="A21" s="17"/>
      <c r="B21" s="2"/>
      <c r="C21" s="278">
        <v>2015</v>
      </c>
      <c r="D21" s="279"/>
      <c r="E21" s="151">
        <f>+E100</f>
        <v>24014438.023716662</v>
      </c>
      <c r="F21" s="150">
        <f>+F100</f>
        <v>16579927.477999996</v>
      </c>
      <c r="G21" s="2"/>
      <c r="H21" s="2"/>
      <c r="I21" s="2"/>
      <c r="J21" s="10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ht="24.75" thickBot="1" x14ac:dyDescent="0.25">
      <c r="A22" s="17"/>
      <c r="B22" s="18"/>
      <c r="C22" s="50" t="s">
        <v>0</v>
      </c>
      <c r="D22" s="50" t="s">
        <v>1</v>
      </c>
      <c r="E22" s="48" t="s">
        <v>20</v>
      </c>
      <c r="F22" s="49" t="s">
        <v>21</v>
      </c>
      <c r="G22" s="18"/>
      <c r="H22" s="18"/>
      <c r="I22" s="18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x14ac:dyDescent="0.2">
      <c r="A23" s="17"/>
      <c r="B23" s="16"/>
      <c r="C23" s="60">
        <v>2010</v>
      </c>
      <c r="D23" s="154" t="s">
        <v>2</v>
      </c>
      <c r="E23" s="2">
        <v>1405489.466716666</v>
      </c>
      <c r="F23" s="57">
        <v>1081349.1730000004</v>
      </c>
      <c r="G23" s="16"/>
      <c r="H23" s="16"/>
      <c r="I23" s="16"/>
      <c r="J23" s="10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x14ac:dyDescent="0.2">
      <c r="A24" s="17"/>
      <c r="B24" s="16"/>
      <c r="C24" s="60"/>
      <c r="D24" s="154" t="s">
        <v>19</v>
      </c>
      <c r="E24" s="2">
        <v>1297831.8426499995</v>
      </c>
      <c r="F24" s="57">
        <v>976514.58799999999</v>
      </c>
      <c r="G24" s="16"/>
      <c r="H24" s="16"/>
      <c r="I24" s="16"/>
      <c r="J24" s="10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2">
      <c r="A25" s="17"/>
      <c r="B25" s="16"/>
      <c r="C25" s="60"/>
      <c r="D25" s="154" t="s">
        <v>4</v>
      </c>
      <c r="E25" s="2">
        <v>1539702.2046999994</v>
      </c>
      <c r="F25" s="57">
        <v>1157658.7470000004</v>
      </c>
      <c r="G25" s="16"/>
      <c r="H25" s="16"/>
      <c r="I25" s="16"/>
      <c r="J25" s="10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x14ac:dyDescent="0.2">
      <c r="A26" s="17"/>
      <c r="B26" s="16"/>
      <c r="C26" s="60"/>
      <c r="D26" s="154" t="s">
        <v>5</v>
      </c>
      <c r="E26" s="2">
        <v>1453462.6420666664</v>
      </c>
      <c r="F26" s="57">
        <v>1132990.4980000001</v>
      </c>
      <c r="G26" s="16"/>
      <c r="H26" s="16"/>
      <c r="I26" s="16"/>
      <c r="J26" s="10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2">
      <c r="A27" s="17"/>
      <c r="B27" s="16"/>
      <c r="C27" s="60"/>
      <c r="D27" s="154" t="s">
        <v>6</v>
      </c>
      <c r="E27" s="2">
        <v>1491210.8800666661</v>
      </c>
      <c r="F27" s="57">
        <v>1170044.1119999995</v>
      </c>
      <c r="G27" s="16"/>
      <c r="H27" s="16"/>
      <c r="I27" s="16"/>
      <c r="J27" s="10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2">
      <c r="A28" s="17"/>
      <c r="B28" s="16"/>
      <c r="C28" s="60"/>
      <c r="D28" s="154" t="s">
        <v>7</v>
      </c>
      <c r="E28" s="2">
        <v>1436437.6902166666</v>
      </c>
      <c r="F28" s="57">
        <v>1127403.5279999999</v>
      </c>
      <c r="G28" s="16"/>
      <c r="H28" s="16"/>
      <c r="I28" s="16"/>
      <c r="J28" s="10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2">
      <c r="A29" s="17"/>
      <c r="B29" s="16"/>
      <c r="C29" s="60"/>
      <c r="D29" s="154" t="s">
        <v>8</v>
      </c>
      <c r="E29" s="2">
        <v>1503209.6387333339</v>
      </c>
      <c r="F29" s="57">
        <v>1167635.4910000011</v>
      </c>
      <c r="G29" s="16"/>
      <c r="H29" s="16"/>
      <c r="I29" s="16"/>
      <c r="J29" s="10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x14ac:dyDescent="0.2">
      <c r="A30" s="17"/>
      <c r="B30" s="16"/>
      <c r="C30" s="60"/>
      <c r="D30" s="154" t="s">
        <v>9</v>
      </c>
      <c r="E30" s="2">
        <v>1532757.6015999997</v>
      </c>
      <c r="F30" s="57">
        <v>1180181.933</v>
      </c>
      <c r="G30" s="16"/>
      <c r="H30" s="16"/>
      <c r="I30" s="16"/>
      <c r="J30" s="10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2">
      <c r="A31" s="17"/>
      <c r="B31" s="16"/>
      <c r="C31" s="60"/>
      <c r="D31" s="154" t="s">
        <v>10</v>
      </c>
      <c r="E31" s="2">
        <v>1510612.4812833341</v>
      </c>
      <c r="F31" s="57">
        <v>1185693.5499999996</v>
      </c>
      <c r="G31" s="16"/>
      <c r="H31" s="16"/>
      <c r="I31" s="16"/>
      <c r="J31" s="10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2">
      <c r="A32" s="17"/>
      <c r="B32" s="16"/>
      <c r="C32" s="60"/>
      <c r="D32" s="154" t="s">
        <v>11</v>
      </c>
      <c r="E32" s="2">
        <v>1653202.2662833338</v>
      </c>
      <c r="F32" s="57">
        <v>1273871.3640000001</v>
      </c>
      <c r="G32" s="16"/>
      <c r="H32" s="16"/>
      <c r="I32" s="16"/>
      <c r="J32" s="10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2">
      <c r="A33" s="17"/>
      <c r="B33" s="16"/>
      <c r="C33" s="60"/>
      <c r="D33" s="154" t="s">
        <v>12</v>
      </c>
      <c r="E33" s="2">
        <v>1640616.9876499996</v>
      </c>
      <c r="F33" s="57">
        <v>1257693.0499999993</v>
      </c>
      <c r="G33" s="16"/>
      <c r="H33" s="16"/>
      <c r="I33" s="16"/>
      <c r="J33" s="10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2">
      <c r="A34" s="17"/>
      <c r="B34" s="16"/>
      <c r="C34" s="60"/>
      <c r="D34" s="154" t="s">
        <v>13</v>
      </c>
      <c r="E34" s="2">
        <v>1708848.6474833335</v>
      </c>
      <c r="F34" s="57">
        <v>1327093.5299999998</v>
      </c>
      <c r="G34" s="16"/>
      <c r="H34" s="16"/>
      <c r="I34" s="16"/>
      <c r="J34" s="10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ht="13.5" thickBot="1" x14ac:dyDescent="0.25">
      <c r="A35" s="17"/>
      <c r="B35" s="16"/>
      <c r="C35" s="61" t="s">
        <v>56</v>
      </c>
      <c r="D35" s="155"/>
      <c r="E35" s="68">
        <f>SUM(E23:E34)</f>
        <v>18173382.349449996</v>
      </c>
      <c r="F35" s="66">
        <f>SUM(F23:F34)</f>
        <v>14038129.563999999</v>
      </c>
      <c r="G35" s="16"/>
      <c r="H35" s="16"/>
      <c r="I35" s="16"/>
      <c r="J35" s="10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2">
      <c r="A36" s="17"/>
      <c r="B36" s="16"/>
      <c r="C36" s="60">
        <v>2011</v>
      </c>
      <c r="D36" s="154" t="s">
        <v>2</v>
      </c>
      <c r="E36" s="2">
        <v>1738989.9988000018</v>
      </c>
      <c r="F36" s="57">
        <v>1342922.3120000008</v>
      </c>
      <c r="G36" s="16"/>
      <c r="H36" s="16"/>
      <c r="I36" s="16"/>
      <c r="J36" s="10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x14ac:dyDescent="0.2">
      <c r="A37" s="17"/>
      <c r="B37" s="16"/>
      <c r="C37" s="60"/>
      <c r="D37" s="154" t="s">
        <v>3</v>
      </c>
      <c r="E37" s="2">
        <v>1577212.316983334</v>
      </c>
      <c r="F37" s="57">
        <v>1247203.7400000005</v>
      </c>
      <c r="G37" s="16"/>
      <c r="H37" s="16"/>
      <c r="I37" s="16"/>
      <c r="J37" s="10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2">
      <c r="A38" s="17"/>
      <c r="B38" s="16"/>
      <c r="C38" s="60"/>
      <c r="D38" s="154" t="s">
        <v>4</v>
      </c>
      <c r="E38" s="2">
        <v>1769481.2091833325</v>
      </c>
      <c r="F38" s="57">
        <v>1356700.6199999992</v>
      </c>
      <c r="G38" s="16"/>
      <c r="H38" s="16"/>
      <c r="I38" s="16"/>
      <c r="J38" s="10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x14ac:dyDescent="0.2">
      <c r="A39" s="17"/>
      <c r="B39" s="16"/>
      <c r="C39" s="60"/>
      <c r="D39" s="154" t="s">
        <v>5</v>
      </c>
      <c r="E39" s="2">
        <v>1732708.3404833323</v>
      </c>
      <c r="F39" s="57">
        <v>1319352.3529999999</v>
      </c>
      <c r="G39" s="16"/>
      <c r="H39" s="16"/>
      <c r="I39" s="16"/>
      <c r="J39" s="10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2">
      <c r="A40" s="17"/>
      <c r="B40" s="16"/>
      <c r="C40" s="60"/>
      <c r="D40" s="154" t="s">
        <v>6</v>
      </c>
      <c r="E40" s="2">
        <v>1816870.8630999995</v>
      </c>
      <c r="F40" s="57">
        <v>1370101.4770000007</v>
      </c>
      <c r="G40" s="16"/>
      <c r="H40" s="16"/>
      <c r="I40" s="16"/>
      <c r="J40" s="10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2">
      <c r="A41" s="17"/>
      <c r="B41" s="16"/>
      <c r="C41" s="60"/>
      <c r="D41" s="154" t="s">
        <v>7</v>
      </c>
      <c r="E41" s="2">
        <v>1797717.9501000012</v>
      </c>
      <c r="F41" s="57">
        <v>1339658.1519999998</v>
      </c>
      <c r="G41" s="16"/>
      <c r="H41" s="16"/>
      <c r="I41" s="16"/>
      <c r="J41" s="10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2">
      <c r="A42" s="17"/>
      <c r="B42" s="16"/>
      <c r="C42" s="60"/>
      <c r="D42" s="154" t="s">
        <v>8</v>
      </c>
      <c r="E42" s="2">
        <v>1812707.5706666678</v>
      </c>
      <c r="F42" s="57">
        <v>1369006.6599999995</v>
      </c>
      <c r="G42" s="16"/>
      <c r="H42" s="16"/>
      <c r="I42" s="16"/>
      <c r="J42" s="10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2">
      <c r="A43" s="17"/>
      <c r="B43" s="16"/>
      <c r="C43" s="60"/>
      <c r="D43" s="154" t="s">
        <v>9</v>
      </c>
      <c r="E43" s="2">
        <v>1891526.3664666659</v>
      </c>
      <c r="F43" s="57">
        <v>1411548.560000001</v>
      </c>
      <c r="G43" s="16"/>
      <c r="H43" s="16"/>
      <c r="I43" s="16"/>
      <c r="J43" s="10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2">
      <c r="A44" s="17"/>
      <c r="B44" s="16"/>
      <c r="C44" s="60"/>
      <c r="D44" s="154" t="s">
        <v>10</v>
      </c>
      <c r="E44" s="2">
        <v>1851187.464516666</v>
      </c>
      <c r="F44" s="57">
        <v>1416179.9869999993</v>
      </c>
      <c r="G44" s="16"/>
      <c r="H44" s="16"/>
      <c r="I44" s="16"/>
      <c r="J44" s="10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2">
      <c r="A45" s="17"/>
      <c r="B45" s="16"/>
      <c r="C45" s="60"/>
      <c r="D45" s="154" t="s">
        <v>11</v>
      </c>
      <c r="E45" s="2">
        <v>1916451.3530666668</v>
      </c>
      <c r="F45" s="57">
        <v>1425205.672</v>
      </c>
      <c r="G45" s="16"/>
      <c r="H45" s="16"/>
      <c r="I45" s="16"/>
      <c r="J45" s="10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x14ac:dyDescent="0.2">
      <c r="A46" s="17"/>
      <c r="B46" s="16"/>
      <c r="C46" s="60"/>
      <c r="D46" s="154" t="s">
        <v>12</v>
      </c>
      <c r="E46" s="2">
        <v>1938722.9610000001</v>
      </c>
      <c r="F46" s="57">
        <v>1418930.0490000001</v>
      </c>
      <c r="G46" s="16"/>
      <c r="H46" s="16"/>
      <c r="I46" s="16"/>
      <c r="J46" s="10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2">
      <c r="A47" s="17"/>
      <c r="B47" s="16"/>
      <c r="C47" s="60"/>
      <c r="D47" s="154" t="s">
        <v>13</v>
      </c>
      <c r="E47" s="2">
        <v>2088068.9319833349</v>
      </c>
      <c r="F47" s="57">
        <v>1702048.8170000003</v>
      </c>
      <c r="G47" s="16"/>
      <c r="H47" s="16"/>
      <c r="I47" s="16"/>
      <c r="J47" s="10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13.5" thickBot="1" x14ac:dyDescent="0.25">
      <c r="A48" s="17"/>
      <c r="B48" s="16"/>
      <c r="C48" s="61" t="s">
        <v>65</v>
      </c>
      <c r="D48" s="155"/>
      <c r="E48" s="68">
        <f>SUM(E36:E47)</f>
        <v>21931645.326350003</v>
      </c>
      <c r="F48" s="66">
        <f>SUM(F36:F47)</f>
        <v>16718858.399000002</v>
      </c>
      <c r="G48" s="16"/>
      <c r="H48" s="16"/>
      <c r="I48" s="16"/>
      <c r="J48" s="10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2">
      <c r="A49" s="17"/>
      <c r="B49" s="16"/>
      <c r="C49" s="65">
        <v>2012</v>
      </c>
      <c r="D49" s="153" t="s">
        <v>2</v>
      </c>
      <c r="E49" s="2">
        <v>2058437.568500001</v>
      </c>
      <c r="F49" s="57">
        <v>1468873.3549999986</v>
      </c>
      <c r="G49" s="16"/>
      <c r="H49" s="16"/>
      <c r="I49" s="16"/>
      <c r="J49" s="10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x14ac:dyDescent="0.2">
      <c r="A50" s="17"/>
      <c r="B50" s="16"/>
      <c r="C50" s="110"/>
      <c r="D50" s="154" t="s">
        <v>3</v>
      </c>
      <c r="E50" s="2">
        <v>1917133.7770333334</v>
      </c>
      <c r="F50" s="57">
        <v>1351489.2279999987</v>
      </c>
      <c r="G50" s="16"/>
      <c r="H50" s="16"/>
      <c r="I50" s="16"/>
      <c r="J50" s="10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2">
      <c r="A51" s="17"/>
      <c r="B51" s="16"/>
      <c r="C51" s="110"/>
      <c r="D51" s="154" t="s">
        <v>4</v>
      </c>
      <c r="E51" s="2">
        <v>2146813.5602166681</v>
      </c>
      <c r="F51" s="57">
        <v>1518300.8180000004</v>
      </c>
      <c r="G51" s="16"/>
      <c r="H51" s="16"/>
      <c r="I51" s="16"/>
      <c r="J51" s="10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x14ac:dyDescent="0.2">
      <c r="A52" s="17"/>
      <c r="B52" s="16"/>
      <c r="C52" s="110"/>
      <c r="D52" s="154" t="s">
        <v>5</v>
      </c>
      <c r="E52" s="2">
        <v>2064711.1808666678</v>
      </c>
      <c r="F52" s="57">
        <v>1431715.8540000001</v>
      </c>
      <c r="G52" s="16"/>
      <c r="H52" s="16"/>
      <c r="I52" s="16"/>
      <c r="J52" s="10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2">
      <c r="A53" s="17"/>
      <c r="B53" s="16"/>
      <c r="C53" s="110"/>
      <c r="D53" s="154" t="s">
        <v>6</v>
      </c>
      <c r="E53" s="2">
        <v>2176799.3869999996</v>
      </c>
      <c r="F53" s="57">
        <v>1503143.5209999986</v>
      </c>
      <c r="G53" s="16"/>
      <c r="H53" s="16"/>
      <c r="I53" s="16"/>
      <c r="J53" s="10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2">
      <c r="A54" s="17"/>
      <c r="B54" s="16"/>
      <c r="C54" s="110"/>
      <c r="D54" s="154" t="s">
        <v>7</v>
      </c>
      <c r="E54" s="2">
        <v>2168656.568899997</v>
      </c>
      <c r="F54" s="57">
        <v>1483129.1929999993</v>
      </c>
      <c r="G54" s="16"/>
      <c r="H54" s="16"/>
      <c r="I54" s="16"/>
      <c r="J54" s="10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2">
      <c r="A55" s="17"/>
      <c r="B55" s="16"/>
      <c r="C55" s="110"/>
      <c r="D55" s="154" t="s">
        <v>8</v>
      </c>
      <c r="E55" s="2">
        <v>2227923.5121500026</v>
      </c>
      <c r="F55" s="57">
        <v>1513813.2930000005</v>
      </c>
      <c r="G55" s="16"/>
      <c r="H55" s="16"/>
      <c r="I55" s="16"/>
      <c r="J55" s="10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x14ac:dyDescent="0.2">
      <c r="A56" s="17"/>
      <c r="B56" s="16"/>
      <c r="C56" s="110"/>
      <c r="D56" s="154" t="s">
        <v>9</v>
      </c>
      <c r="E56" s="2">
        <v>2331045.3028499996</v>
      </c>
      <c r="F56" s="57">
        <v>1590219.6650000007</v>
      </c>
      <c r="G56" s="16"/>
      <c r="H56" s="16"/>
      <c r="I56" s="16"/>
      <c r="J56" s="10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2">
      <c r="A57" s="17"/>
      <c r="B57" s="16"/>
      <c r="C57" s="110"/>
      <c r="D57" s="154" t="s">
        <v>10</v>
      </c>
      <c r="E57" s="2">
        <v>2162846.8474166668</v>
      </c>
      <c r="F57" s="57">
        <v>1520881.9249999993</v>
      </c>
      <c r="G57" s="16"/>
      <c r="H57" s="16"/>
      <c r="I57" s="16"/>
      <c r="J57" s="10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2">
      <c r="A58" s="17"/>
      <c r="B58" s="16"/>
      <c r="C58" s="110"/>
      <c r="D58" s="154" t="s">
        <v>11</v>
      </c>
      <c r="E58" s="2">
        <v>2359138.2036833335</v>
      </c>
      <c r="F58" s="57">
        <v>1635659.6140000005</v>
      </c>
      <c r="G58" s="16"/>
      <c r="H58" s="16"/>
      <c r="I58" s="16"/>
      <c r="J58" s="10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2">
      <c r="A59" s="17"/>
      <c r="B59" s="16"/>
      <c r="C59" s="110"/>
      <c r="D59" s="154" t="s">
        <v>12</v>
      </c>
      <c r="E59" s="2">
        <v>2281370.0505666677</v>
      </c>
      <c r="F59" s="57">
        <v>1558048.5430000017</v>
      </c>
      <c r="G59" s="16"/>
      <c r="H59" s="16"/>
      <c r="I59" s="16"/>
      <c r="J59" s="10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x14ac:dyDescent="0.2">
      <c r="A60" s="17"/>
      <c r="B60" s="16"/>
      <c r="C60" s="110"/>
      <c r="D60" s="154" t="s">
        <v>13</v>
      </c>
      <c r="E60" s="2">
        <v>2408789.2710499996</v>
      </c>
      <c r="F60" s="57">
        <v>1700483.4090000007</v>
      </c>
      <c r="G60" s="163"/>
      <c r="H60" s="16"/>
      <c r="I60" s="16"/>
      <c r="J60" s="10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ht="13.5" thickBot="1" x14ac:dyDescent="0.25">
      <c r="A61" s="17"/>
      <c r="B61" s="16"/>
      <c r="C61" s="61" t="s">
        <v>66</v>
      </c>
      <c r="D61" s="155"/>
      <c r="E61" s="195">
        <f>SUM(E49:E60)</f>
        <v>26303665.230233334</v>
      </c>
      <c r="F61" s="196">
        <f>SUM(F49:F60)</f>
        <v>18275758.418000001</v>
      </c>
      <c r="G61" s="16"/>
      <c r="H61" s="16"/>
      <c r="I61" s="16"/>
      <c r="J61" s="10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  <row r="62" spans="1:21" x14ac:dyDescent="0.2">
      <c r="A62" s="17"/>
      <c r="B62" s="16"/>
      <c r="C62" s="110">
        <v>2013</v>
      </c>
      <c r="D62" s="154" t="s">
        <v>2</v>
      </c>
      <c r="E62" s="76">
        <v>2393630.2454333338</v>
      </c>
      <c r="F62" s="64">
        <v>1623791.1719999977</v>
      </c>
      <c r="G62" s="16"/>
      <c r="H62" s="16"/>
      <c r="I62" s="16"/>
      <c r="J62" s="10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</row>
    <row r="63" spans="1:21" x14ac:dyDescent="0.2">
      <c r="A63" s="17"/>
      <c r="B63" s="16"/>
      <c r="C63" s="110"/>
      <c r="D63" s="154" t="s">
        <v>3</v>
      </c>
      <c r="E63" s="58">
        <v>2123331.4534000028</v>
      </c>
      <c r="F63" s="57">
        <v>1452017.6890000016</v>
      </c>
      <c r="G63" s="16"/>
      <c r="H63" s="16"/>
      <c r="I63" s="16"/>
      <c r="J63" s="10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spans="1:21" x14ac:dyDescent="0.2">
      <c r="A64" s="17"/>
      <c r="B64" s="16"/>
      <c r="C64" s="110"/>
      <c r="D64" s="154" t="s">
        <v>4</v>
      </c>
      <c r="E64" s="58">
        <v>2374603.0325833326</v>
      </c>
      <c r="F64" s="57">
        <v>1637709.165999999</v>
      </c>
      <c r="G64" s="16"/>
      <c r="H64" s="16"/>
      <c r="I64" s="16"/>
      <c r="J64" s="10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spans="1:21" x14ac:dyDescent="0.2">
      <c r="A65" s="17"/>
      <c r="B65" s="16"/>
      <c r="C65" s="110"/>
      <c r="D65" s="154" t="s">
        <v>5</v>
      </c>
      <c r="E65" s="58">
        <v>2294498.6965499991</v>
      </c>
      <c r="F65" s="57">
        <v>1611843.3190000011</v>
      </c>
      <c r="G65" s="16"/>
      <c r="H65" s="16"/>
      <c r="I65" s="16"/>
      <c r="J65" s="10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 x14ac:dyDescent="0.2">
      <c r="A66" s="17"/>
      <c r="B66" s="16"/>
      <c r="C66" s="110"/>
      <c r="D66" s="154" t="s">
        <v>6</v>
      </c>
      <c r="E66" s="58">
        <v>2292035.269683335</v>
      </c>
      <c r="F66" s="57">
        <v>1613075.1320000007</v>
      </c>
      <c r="G66" s="16"/>
      <c r="H66" s="16"/>
      <c r="I66" s="16"/>
      <c r="J66" s="10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 x14ac:dyDescent="0.2">
      <c r="A67" s="17"/>
      <c r="B67" s="16"/>
      <c r="C67" s="110"/>
      <c r="D67" s="154" t="s">
        <v>7</v>
      </c>
      <c r="E67" s="58">
        <v>2197248.1605000007</v>
      </c>
      <c r="F67" s="57">
        <v>1642927.8620000018</v>
      </c>
      <c r="G67" s="16"/>
      <c r="H67" s="16"/>
      <c r="I67" s="16"/>
      <c r="J67" s="10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 x14ac:dyDescent="0.2">
      <c r="A68" s="17"/>
      <c r="B68" s="16"/>
      <c r="C68" s="110"/>
      <c r="D68" s="154" t="s">
        <v>8</v>
      </c>
      <c r="E68" s="58">
        <v>2258677.154583334</v>
      </c>
      <c r="F68" s="57">
        <v>1694599.2419999994</v>
      </c>
      <c r="G68" s="16"/>
      <c r="H68" s="16"/>
      <c r="I68" s="16"/>
      <c r="J68" s="10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1" x14ac:dyDescent="0.2">
      <c r="A69" s="17"/>
      <c r="B69" s="16"/>
      <c r="C69" s="110"/>
      <c r="D69" s="154" t="s">
        <v>9</v>
      </c>
      <c r="E69" s="58">
        <v>2268078.8724499964</v>
      </c>
      <c r="F69" s="57">
        <v>1711473.5700000024</v>
      </c>
      <c r="G69" s="16"/>
      <c r="H69" s="16"/>
      <c r="I69" s="16"/>
      <c r="J69" s="10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 x14ac:dyDescent="0.2">
      <c r="A70" s="17"/>
      <c r="B70" s="16"/>
      <c r="C70" s="110"/>
      <c r="D70" s="154" t="s">
        <v>10</v>
      </c>
      <c r="E70" s="58">
        <v>2090363.7171999984</v>
      </c>
      <c r="F70" s="57">
        <v>1612225.3949999996</v>
      </c>
      <c r="G70" s="16"/>
      <c r="H70" s="16"/>
      <c r="I70" s="16"/>
      <c r="J70" s="10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1" x14ac:dyDescent="0.2">
      <c r="A71" s="17"/>
      <c r="B71" s="16"/>
      <c r="C71" s="110"/>
      <c r="D71" s="154" t="s">
        <v>11</v>
      </c>
      <c r="E71" s="58">
        <v>2266176.7281000023</v>
      </c>
      <c r="F71" s="57">
        <v>1723109.5199999984</v>
      </c>
      <c r="G71" s="16"/>
      <c r="H71" s="16"/>
      <c r="I71" s="16"/>
      <c r="J71" s="10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 x14ac:dyDescent="0.2">
      <c r="A72" s="17"/>
      <c r="B72" s="16"/>
      <c r="C72" s="110"/>
      <c r="D72" s="154" t="s">
        <v>12</v>
      </c>
      <c r="E72" s="58">
        <v>2162113.6421666685</v>
      </c>
      <c r="F72" s="57">
        <v>1658860.4320000007</v>
      </c>
      <c r="G72" s="16"/>
      <c r="H72" s="16"/>
      <c r="I72" s="16"/>
      <c r="J72" s="10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1" x14ac:dyDescent="0.2">
      <c r="A73" s="17"/>
      <c r="B73" s="16"/>
      <c r="C73" s="110"/>
      <c r="D73" s="154" t="s">
        <v>13</v>
      </c>
      <c r="E73" s="58">
        <v>2254936.8826666716</v>
      </c>
      <c r="F73" s="57">
        <v>1779932.0909999979</v>
      </c>
      <c r="G73" s="16"/>
      <c r="H73" s="16"/>
      <c r="I73" s="16"/>
      <c r="J73" s="10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spans="1:21" ht="13.5" thickBot="1" x14ac:dyDescent="0.25">
      <c r="A74" s="17"/>
      <c r="B74" s="16"/>
      <c r="C74" s="113" t="s">
        <v>67</v>
      </c>
      <c r="D74" s="155"/>
      <c r="E74" s="96">
        <f>SUM(E62:E73)</f>
        <v>26975693.855316676</v>
      </c>
      <c r="F74" s="66">
        <f>SUM(F62:F73)</f>
        <v>19761564.59</v>
      </c>
      <c r="G74" s="87"/>
      <c r="H74" s="16"/>
      <c r="I74" s="16"/>
      <c r="J74" s="10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spans="1:21" x14ac:dyDescent="0.2">
      <c r="A75" s="17"/>
      <c r="B75" s="16"/>
      <c r="C75" s="65">
        <v>2014</v>
      </c>
      <c r="D75" s="153" t="s">
        <v>2</v>
      </c>
      <c r="E75" s="76">
        <v>2169747.6059333342</v>
      </c>
      <c r="F75" s="64">
        <v>1627704.8829999994</v>
      </c>
      <c r="G75" s="87"/>
      <c r="H75" s="16"/>
      <c r="I75" s="16"/>
      <c r="J75" s="10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1" x14ac:dyDescent="0.2">
      <c r="A76" s="17"/>
      <c r="B76" s="16"/>
      <c r="C76" s="110"/>
      <c r="D76" s="154" t="s">
        <v>3</v>
      </c>
      <c r="E76" s="58">
        <v>1898933.0362500018</v>
      </c>
      <c r="F76" s="57">
        <v>1440646.0850000002</v>
      </c>
      <c r="G76" s="87"/>
      <c r="H76" s="16"/>
      <c r="I76" s="16"/>
      <c r="J76" s="10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</row>
    <row r="77" spans="1:21" x14ac:dyDescent="0.2">
      <c r="A77" s="17"/>
      <c r="B77" s="16"/>
      <c r="C77" s="110"/>
      <c r="D77" s="154" t="s">
        <v>4</v>
      </c>
      <c r="E77" s="58">
        <v>2164645.9035333316</v>
      </c>
      <c r="F77" s="57">
        <v>1634808.8699999994</v>
      </c>
      <c r="G77" s="87"/>
      <c r="H77" s="16"/>
      <c r="I77" s="16"/>
      <c r="J77" s="10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  <row r="78" spans="1:21" x14ac:dyDescent="0.2">
      <c r="A78" s="17"/>
      <c r="B78" s="16"/>
      <c r="C78" s="110"/>
      <c r="D78" s="154" t="s">
        <v>5</v>
      </c>
      <c r="E78" s="58">
        <v>2067672.8954166672</v>
      </c>
      <c r="F78" s="57">
        <v>1592408.8149999995</v>
      </c>
      <c r="G78" s="87"/>
      <c r="H78" s="16"/>
      <c r="I78" s="16"/>
      <c r="J78" s="10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</row>
    <row r="79" spans="1:21" x14ac:dyDescent="0.2">
      <c r="A79" s="17"/>
      <c r="B79" s="16"/>
      <c r="C79" s="110"/>
      <c r="D79" s="154" t="s">
        <v>6</v>
      </c>
      <c r="E79" s="58">
        <v>2047108.6511333336</v>
      </c>
      <c r="F79" s="57">
        <v>1597962.2660000012</v>
      </c>
      <c r="G79" s="87"/>
      <c r="H79" s="16"/>
      <c r="I79" s="16"/>
      <c r="J79" s="10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</row>
    <row r="80" spans="1:21" x14ac:dyDescent="0.2">
      <c r="A80" s="17"/>
      <c r="B80" s="16"/>
      <c r="C80" s="110"/>
      <c r="D80" s="154" t="s">
        <v>7</v>
      </c>
      <c r="E80" s="58">
        <v>1949188.4272499983</v>
      </c>
      <c r="F80" s="57">
        <v>1512888.6900000016</v>
      </c>
      <c r="G80" s="87"/>
      <c r="H80" s="16"/>
      <c r="I80" s="16"/>
      <c r="J80" s="10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</row>
    <row r="81" spans="1:21" x14ac:dyDescent="0.2">
      <c r="C81" s="110"/>
      <c r="D81" s="154" t="s">
        <v>8</v>
      </c>
      <c r="E81" s="58">
        <v>2017180.4869833328</v>
      </c>
      <c r="F81" s="57">
        <v>1536551.9029999997</v>
      </c>
    </row>
    <row r="82" spans="1:21" x14ac:dyDescent="0.2">
      <c r="C82" s="110"/>
      <c r="D82" s="154" t="s">
        <v>9</v>
      </c>
      <c r="E82" s="58">
        <v>2050273.0994833331</v>
      </c>
      <c r="F82" s="57">
        <v>1573696.2559999989</v>
      </c>
    </row>
    <row r="83" spans="1:21" x14ac:dyDescent="0.2">
      <c r="C83" s="110"/>
      <c r="D83" s="154" t="s">
        <v>10</v>
      </c>
      <c r="E83" s="58">
        <v>1953004.9316166663</v>
      </c>
      <c r="F83" s="57">
        <v>1518285.5319999999</v>
      </c>
    </row>
    <row r="84" spans="1:21" x14ac:dyDescent="0.2">
      <c r="C84" s="110"/>
      <c r="D84" s="154" t="s">
        <v>11</v>
      </c>
      <c r="E84" s="58">
        <v>2076947.9158333335</v>
      </c>
      <c r="F84" s="57">
        <v>1586499.7809999993</v>
      </c>
    </row>
    <row r="85" spans="1:21" x14ac:dyDescent="0.2">
      <c r="C85" s="110"/>
      <c r="D85" s="154" t="s">
        <v>12</v>
      </c>
      <c r="E85" s="58">
        <v>1980585.0440000002</v>
      </c>
      <c r="F85" s="57">
        <v>1495154.6130000008</v>
      </c>
    </row>
    <row r="86" spans="1:21" x14ac:dyDescent="0.2">
      <c r="C86" s="110"/>
      <c r="D86" s="154" t="s">
        <v>13</v>
      </c>
      <c r="E86" s="58">
        <v>2077461.2759833341</v>
      </c>
      <c r="F86" s="57">
        <v>1623316.6099999992</v>
      </c>
    </row>
    <row r="87" spans="1:21" ht="13.5" thickBot="1" x14ac:dyDescent="0.25">
      <c r="A87" s="17"/>
      <c r="B87" s="16"/>
      <c r="C87" s="113" t="s">
        <v>69</v>
      </c>
      <c r="D87" s="155"/>
      <c r="E87" s="96">
        <f>SUM(E75:E86)</f>
        <v>24452749.273416668</v>
      </c>
      <c r="F87" s="66">
        <f>SUM(F75:F86)</f>
        <v>18739924.303999998</v>
      </c>
      <c r="G87" s="87"/>
      <c r="H87" s="16"/>
      <c r="I87" s="16"/>
      <c r="J87" s="10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</row>
    <row r="88" spans="1:21" x14ac:dyDescent="0.2">
      <c r="A88" s="17"/>
      <c r="B88" s="16"/>
      <c r="C88" s="110">
        <v>2015</v>
      </c>
      <c r="D88" s="153" t="s">
        <v>2</v>
      </c>
      <c r="E88" s="76">
        <v>2013825.5522333316</v>
      </c>
      <c r="F88" s="64">
        <v>1509747.6849999991</v>
      </c>
      <c r="G88" s="87"/>
      <c r="H88" s="16"/>
      <c r="I88" s="16"/>
      <c r="J88" s="10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</row>
    <row r="89" spans="1:21" x14ac:dyDescent="0.2">
      <c r="A89" s="17"/>
      <c r="B89" s="16"/>
      <c r="C89" s="110"/>
      <c r="D89" s="154" t="s">
        <v>3</v>
      </c>
      <c r="E89" s="58">
        <v>1795478.6219166699</v>
      </c>
      <c r="F89" s="57">
        <v>1342160.0490000015</v>
      </c>
      <c r="G89" s="87"/>
      <c r="H89" s="16"/>
      <c r="I89" s="16"/>
      <c r="J89" s="10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</row>
    <row r="90" spans="1:21" x14ac:dyDescent="0.2">
      <c r="A90" s="17"/>
      <c r="B90" s="16"/>
      <c r="C90" s="110"/>
      <c r="D90" s="154" t="s">
        <v>4</v>
      </c>
      <c r="E90" s="58">
        <v>2116885.7653833334</v>
      </c>
      <c r="F90" s="57">
        <v>1550050.3869999987</v>
      </c>
      <c r="G90" s="87"/>
      <c r="H90" s="16"/>
      <c r="I90" s="16"/>
      <c r="J90" s="10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</row>
    <row r="91" spans="1:21" x14ac:dyDescent="0.2">
      <c r="A91" s="17"/>
      <c r="B91" s="16"/>
      <c r="C91" s="110"/>
      <c r="D91" s="154" t="s">
        <v>5</v>
      </c>
      <c r="E91" s="58">
        <v>1972737.4295833323</v>
      </c>
      <c r="F91" s="57">
        <v>1442172.4430000002</v>
      </c>
      <c r="G91" s="87"/>
      <c r="H91" s="16"/>
      <c r="I91" s="16"/>
      <c r="J91" s="10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</row>
    <row r="92" spans="1:21" x14ac:dyDescent="0.2">
      <c r="A92" s="17"/>
      <c r="B92" s="16"/>
      <c r="C92" s="110"/>
      <c r="D92" s="154" t="s">
        <v>6</v>
      </c>
      <c r="E92" s="58">
        <v>1922955.5386166659</v>
      </c>
      <c r="F92" s="57">
        <v>1416696.0770000005</v>
      </c>
      <c r="G92" s="87"/>
      <c r="H92" s="16"/>
      <c r="I92" s="16"/>
      <c r="J92" s="10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</row>
    <row r="93" spans="1:21" x14ac:dyDescent="0.2">
      <c r="A93" s="17"/>
      <c r="B93" s="16"/>
      <c r="C93" s="110"/>
      <c r="D93" s="154" t="s">
        <v>7</v>
      </c>
      <c r="E93" s="58">
        <v>1889888.5009499977</v>
      </c>
      <c r="F93" s="57">
        <v>1373526.7039999997</v>
      </c>
      <c r="G93" s="87"/>
      <c r="H93" s="16"/>
      <c r="I93" s="16"/>
      <c r="J93" s="10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</row>
    <row r="94" spans="1:21" x14ac:dyDescent="0.2">
      <c r="A94" s="17"/>
      <c r="B94" s="16"/>
      <c r="C94" s="110"/>
      <c r="D94" s="154" t="s">
        <v>8</v>
      </c>
      <c r="E94" s="58">
        <v>1970693.7692166681</v>
      </c>
      <c r="F94" s="57">
        <v>1390192.8870000006</v>
      </c>
      <c r="G94" s="87"/>
      <c r="H94" s="16"/>
      <c r="I94" s="16"/>
      <c r="J94" s="10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</row>
    <row r="95" spans="1:21" x14ac:dyDescent="0.2">
      <c r="A95" s="17"/>
      <c r="B95" s="16"/>
      <c r="C95" s="110"/>
      <c r="D95" s="154" t="s">
        <v>9</v>
      </c>
      <c r="E95" s="58">
        <v>2026610.9128666671</v>
      </c>
      <c r="F95" s="57">
        <v>1295391.8650000014</v>
      </c>
      <c r="G95" s="87"/>
      <c r="H95" s="16"/>
      <c r="I95" s="16"/>
      <c r="J95" s="10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</row>
    <row r="96" spans="1:21" x14ac:dyDescent="0.2">
      <c r="A96" s="17"/>
      <c r="B96" s="16"/>
      <c r="C96" s="110"/>
      <c r="D96" s="154" t="s">
        <v>10</v>
      </c>
      <c r="E96" s="58">
        <v>2000258.4743999995</v>
      </c>
      <c r="F96" s="57">
        <v>1265402.3699999989</v>
      </c>
      <c r="G96" s="87"/>
      <c r="H96" s="16"/>
      <c r="I96" s="16"/>
      <c r="J96" s="10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</row>
    <row r="97" spans="1:21" x14ac:dyDescent="0.2">
      <c r="A97" s="17"/>
      <c r="B97" s="16"/>
      <c r="C97" s="110"/>
      <c r="D97" s="154" t="s">
        <v>11</v>
      </c>
      <c r="E97" s="58">
        <v>2074611.4348666677</v>
      </c>
      <c r="F97" s="57">
        <v>1306960.4719999994</v>
      </c>
      <c r="G97" s="87"/>
      <c r="H97" s="16"/>
      <c r="I97" s="16"/>
      <c r="J97" s="10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</row>
    <row r="98" spans="1:21" x14ac:dyDescent="0.2">
      <c r="A98" s="17"/>
      <c r="B98" s="16"/>
      <c r="C98" s="110"/>
      <c r="D98" s="154" t="s">
        <v>12</v>
      </c>
      <c r="E98" s="58">
        <v>2066231.1011833339</v>
      </c>
      <c r="F98" s="57">
        <v>1289281.1639999996</v>
      </c>
      <c r="G98" s="87"/>
      <c r="H98" s="16"/>
      <c r="I98" s="16"/>
      <c r="J98" s="10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</row>
    <row r="99" spans="1:21" x14ac:dyDescent="0.2">
      <c r="A99" s="17"/>
      <c r="B99" s="16"/>
      <c r="C99" s="110"/>
      <c r="D99" s="154" t="s">
        <v>13</v>
      </c>
      <c r="E99" s="58">
        <v>2164260.9224999999</v>
      </c>
      <c r="F99" s="57">
        <v>1398345.3749999984</v>
      </c>
      <c r="G99" s="87"/>
      <c r="H99" s="16"/>
      <c r="I99" s="16"/>
      <c r="J99" s="10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</row>
    <row r="100" spans="1:21" ht="13.5" thickBot="1" x14ac:dyDescent="0.25">
      <c r="A100" s="17"/>
      <c r="B100" s="16"/>
      <c r="C100" s="113" t="s">
        <v>87</v>
      </c>
      <c r="D100" s="155"/>
      <c r="E100" s="96">
        <f>SUM(E88:E99)</f>
        <v>24014438.023716662</v>
      </c>
      <c r="F100" s="66">
        <f>SUM(F88:F99)</f>
        <v>16579927.477999996</v>
      </c>
      <c r="G100" s="87"/>
      <c r="H100" s="16"/>
      <c r="I100" s="16"/>
      <c r="J100" s="10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</row>
    <row r="101" spans="1:21" ht="13.5" thickBot="1" x14ac:dyDescent="0.25">
      <c r="A101" s="17"/>
      <c r="B101" s="16"/>
      <c r="C101" s="213"/>
      <c r="D101" s="158"/>
      <c r="E101" s="42"/>
      <c r="F101" s="42"/>
      <c r="G101" s="87"/>
      <c r="H101" s="16"/>
      <c r="I101" s="16"/>
      <c r="J101" s="10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</row>
    <row r="102" spans="1:21" ht="13.5" thickBot="1" x14ac:dyDescent="0.25">
      <c r="A102" s="17"/>
      <c r="B102" s="16"/>
      <c r="C102" s="254" t="s">
        <v>88</v>
      </c>
      <c r="D102" s="255"/>
      <c r="E102" s="265">
        <f>+E100/E87-1</f>
        <v>-1.7924824926598637E-2</v>
      </c>
      <c r="F102" s="266">
        <f>+F100/F87-1</f>
        <v>-0.11526176898905371</v>
      </c>
      <c r="G102" s="87"/>
      <c r="H102" s="16"/>
      <c r="I102" s="16"/>
      <c r="J102" s="10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</row>
    <row r="103" spans="1:21" x14ac:dyDescent="0.2">
      <c r="A103" s="17"/>
      <c r="B103" s="16"/>
      <c r="C103" s="213"/>
      <c r="D103" s="158"/>
      <c r="E103" s="42"/>
      <c r="F103" s="42"/>
      <c r="G103" s="87"/>
      <c r="H103" s="16"/>
      <c r="I103" s="16"/>
      <c r="J103" s="10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</row>
    <row r="104" spans="1:21" x14ac:dyDescent="0.2">
      <c r="A104" s="17"/>
      <c r="B104" s="16"/>
      <c r="C104" s="213"/>
      <c r="D104" s="158"/>
      <c r="E104" s="42"/>
      <c r="F104" s="42"/>
      <c r="G104" s="87"/>
      <c r="H104" s="16"/>
      <c r="I104" s="16"/>
      <c r="J104" s="10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</row>
    <row r="105" spans="1:21" x14ac:dyDescent="0.2">
      <c r="A105" s="17"/>
      <c r="B105" s="16"/>
      <c r="C105" s="94"/>
      <c r="D105" s="94"/>
      <c r="E105" s="2"/>
      <c r="F105" s="2"/>
      <c r="G105" s="16"/>
      <c r="H105" s="16"/>
      <c r="I105" s="16"/>
      <c r="J105" s="10"/>
      <c r="U105" s="9"/>
    </row>
    <row r="106" spans="1:21" x14ac:dyDescent="0.2">
      <c r="A106" s="17"/>
      <c r="B106" s="17"/>
      <c r="C106" s="17"/>
      <c r="D106" s="17"/>
      <c r="E106" s="17"/>
      <c r="F106" s="17"/>
      <c r="G106" s="17"/>
      <c r="H106" s="17"/>
      <c r="I106" s="16"/>
      <c r="J106" s="10"/>
    </row>
    <row r="107" spans="1:21" x14ac:dyDescent="0.2">
      <c r="A107" s="17"/>
      <c r="B107" s="16"/>
      <c r="C107" s="94"/>
      <c r="D107" s="94"/>
      <c r="E107" s="85"/>
      <c r="F107" s="85"/>
      <c r="G107" s="16"/>
      <c r="H107" s="16"/>
      <c r="I107" s="16"/>
      <c r="J107" s="10"/>
    </row>
    <row r="108" spans="1:21" x14ac:dyDescent="0.2">
      <c r="A108" s="17"/>
      <c r="B108" s="16"/>
      <c r="C108" s="45" t="s">
        <v>18</v>
      </c>
      <c r="D108" s="16"/>
      <c r="E108" s="85"/>
      <c r="F108" s="85"/>
      <c r="G108" s="16"/>
      <c r="H108" s="16"/>
      <c r="I108" s="16"/>
      <c r="J108" s="10"/>
    </row>
    <row r="109" spans="1:21" x14ac:dyDescent="0.2">
      <c r="A109" s="17"/>
      <c r="B109" s="16"/>
      <c r="C109" s="16"/>
      <c r="D109" s="16"/>
      <c r="E109" s="40"/>
      <c r="F109" s="16"/>
      <c r="G109" s="16"/>
      <c r="H109" s="16"/>
      <c r="I109" s="16"/>
      <c r="J109" s="10"/>
    </row>
    <row r="110" spans="1:21" x14ac:dyDescent="0.2">
      <c r="A110" s="17"/>
      <c r="B110" s="16"/>
      <c r="C110" s="16"/>
      <c r="D110" s="16"/>
      <c r="E110" s="40"/>
      <c r="F110" s="16"/>
      <c r="G110" s="16"/>
      <c r="H110" s="16"/>
      <c r="I110" s="16"/>
      <c r="J110" s="10"/>
    </row>
    <row r="111" spans="1:21" x14ac:dyDescent="0.2">
      <c r="A111" s="17"/>
      <c r="B111" s="16"/>
      <c r="C111" s="16"/>
      <c r="D111" s="16"/>
      <c r="E111" s="40"/>
      <c r="F111" s="16"/>
      <c r="G111" s="16"/>
      <c r="H111" s="16"/>
      <c r="I111" s="16"/>
      <c r="J111" s="10"/>
    </row>
    <row r="112" spans="1:21" x14ac:dyDescent="0.2">
      <c r="A112" s="17"/>
      <c r="B112" s="16"/>
      <c r="C112" s="16"/>
      <c r="D112" s="16"/>
      <c r="E112" s="40"/>
      <c r="F112" s="16"/>
      <c r="G112" s="16"/>
      <c r="H112" s="16"/>
      <c r="I112" s="16"/>
      <c r="J112" s="10"/>
    </row>
    <row r="113" spans="1:10" x14ac:dyDescent="0.2">
      <c r="A113" s="17"/>
      <c r="B113" s="16"/>
      <c r="C113" s="16"/>
      <c r="D113" s="16"/>
      <c r="E113" s="40"/>
      <c r="F113" s="16"/>
      <c r="G113" s="16"/>
      <c r="H113" s="16"/>
      <c r="I113" s="16"/>
      <c r="J113" s="10"/>
    </row>
    <row r="114" spans="1:10" x14ac:dyDescent="0.2">
      <c r="A114" s="17"/>
      <c r="B114" s="16"/>
      <c r="C114" s="16"/>
      <c r="D114" s="16"/>
      <c r="E114" s="40"/>
      <c r="F114" s="16"/>
      <c r="G114" s="16"/>
      <c r="H114" s="16"/>
      <c r="I114" s="16"/>
      <c r="J114" s="10"/>
    </row>
    <row r="115" spans="1:10" x14ac:dyDescent="0.2">
      <c r="A115" s="17"/>
      <c r="B115" s="16"/>
      <c r="C115" s="16"/>
      <c r="D115" s="16"/>
      <c r="E115" s="40"/>
      <c r="F115" s="16"/>
      <c r="G115" s="16"/>
      <c r="H115" s="16"/>
      <c r="I115" s="16"/>
      <c r="J115" s="10"/>
    </row>
    <row r="116" spans="1:10" x14ac:dyDescent="0.2">
      <c r="A116" s="17"/>
      <c r="B116" s="16"/>
      <c r="C116" s="16"/>
      <c r="D116" s="16"/>
      <c r="E116" s="40"/>
      <c r="F116" s="16"/>
      <c r="G116" s="16"/>
      <c r="H116" s="16"/>
      <c r="I116" s="16"/>
      <c r="J116" s="10"/>
    </row>
    <row r="117" spans="1:10" x14ac:dyDescent="0.2">
      <c r="A117" s="17"/>
      <c r="B117" s="16"/>
      <c r="C117" s="16"/>
      <c r="D117" s="16"/>
      <c r="E117" s="40"/>
      <c r="F117" s="16"/>
      <c r="G117" s="16"/>
      <c r="H117" s="16"/>
      <c r="I117" s="16"/>
      <c r="J117" s="10"/>
    </row>
    <row r="118" spans="1:10" x14ac:dyDescent="0.2">
      <c r="A118" s="17"/>
      <c r="B118" s="16"/>
      <c r="C118" s="16"/>
      <c r="D118" s="16"/>
      <c r="E118" s="40"/>
      <c r="F118" s="16"/>
      <c r="G118" s="16"/>
      <c r="H118" s="16"/>
      <c r="I118" s="16"/>
      <c r="J118" s="10"/>
    </row>
    <row r="119" spans="1:10" x14ac:dyDescent="0.2">
      <c r="A119" s="17"/>
      <c r="B119" s="16"/>
      <c r="C119" s="16"/>
      <c r="D119" s="16"/>
      <c r="E119" s="40"/>
      <c r="F119" s="16"/>
      <c r="G119" s="16"/>
      <c r="H119" s="16"/>
      <c r="I119" s="16"/>
      <c r="J119" s="10"/>
    </row>
    <row r="120" spans="1:10" x14ac:dyDescent="0.2">
      <c r="A120" s="17"/>
      <c r="B120" s="16"/>
      <c r="C120" s="16"/>
      <c r="D120" s="16"/>
      <c r="E120" s="40"/>
      <c r="F120" s="16"/>
      <c r="G120" s="16"/>
      <c r="H120" s="16"/>
      <c r="I120" s="16"/>
      <c r="J120" s="10"/>
    </row>
    <row r="121" spans="1:10" x14ac:dyDescent="0.2">
      <c r="A121" s="17"/>
      <c r="B121" s="16"/>
      <c r="C121" s="16"/>
      <c r="D121" s="16"/>
      <c r="E121" s="40"/>
      <c r="F121" s="16"/>
      <c r="G121" s="16"/>
      <c r="H121" s="16"/>
      <c r="I121" s="16"/>
      <c r="J121" s="10"/>
    </row>
    <row r="122" spans="1:10" x14ac:dyDescent="0.2">
      <c r="A122" s="17"/>
      <c r="B122" s="16"/>
      <c r="C122" s="16"/>
      <c r="D122" s="16"/>
      <c r="E122" s="40"/>
      <c r="F122" s="16"/>
      <c r="G122" s="16"/>
      <c r="H122" s="16"/>
      <c r="I122" s="16"/>
      <c r="J122" s="10"/>
    </row>
    <row r="123" spans="1:10" x14ac:dyDescent="0.2">
      <c r="A123" s="17"/>
      <c r="B123" s="16"/>
      <c r="C123" s="16"/>
      <c r="D123" s="16"/>
      <c r="E123" s="40"/>
      <c r="F123" s="16"/>
      <c r="G123" s="16"/>
      <c r="H123" s="16"/>
      <c r="I123" s="16"/>
      <c r="J123" s="10"/>
    </row>
    <row r="124" spans="1:10" hidden="1" x14ac:dyDescent="0.2">
      <c r="A124" s="17"/>
      <c r="B124" s="16"/>
      <c r="C124" s="16"/>
      <c r="D124" s="16"/>
      <c r="E124" s="40"/>
      <c r="F124" s="16"/>
      <c r="G124" s="16"/>
      <c r="H124" s="16"/>
      <c r="I124" s="16"/>
      <c r="J124" s="10"/>
    </row>
    <row r="125" spans="1:10" hidden="1" x14ac:dyDescent="0.2">
      <c r="A125" s="17"/>
      <c r="B125" s="16"/>
      <c r="C125" s="16"/>
      <c r="D125" s="16"/>
      <c r="E125" s="40"/>
      <c r="F125" s="16"/>
      <c r="G125" s="16"/>
      <c r="H125" s="16"/>
      <c r="I125" s="16"/>
      <c r="J125" s="10"/>
    </row>
    <row r="126" spans="1:10" hidden="1" x14ac:dyDescent="0.2">
      <c r="A126" s="17"/>
      <c r="B126" s="16"/>
      <c r="C126" s="16"/>
      <c r="D126" s="16"/>
      <c r="E126" s="40"/>
      <c r="F126" s="16"/>
      <c r="G126" s="16"/>
      <c r="H126" s="16"/>
      <c r="I126" s="16"/>
      <c r="J126" s="10"/>
    </row>
    <row r="127" spans="1:10" ht="11.25" hidden="1" customHeight="1" x14ac:dyDescent="0.2">
      <c r="A127" s="17"/>
      <c r="B127" s="17"/>
      <c r="C127" s="16"/>
      <c r="D127" s="16"/>
      <c r="E127" s="40"/>
      <c r="F127" s="16"/>
      <c r="G127" s="17"/>
      <c r="H127" s="17"/>
      <c r="I127" s="17"/>
    </row>
    <row r="128" spans="1:10" ht="12.75" hidden="1" customHeight="1" x14ac:dyDescent="0.2">
      <c r="A128" s="17"/>
      <c r="B128" s="17"/>
      <c r="C128" s="16"/>
      <c r="D128" s="16"/>
      <c r="E128" s="40"/>
      <c r="F128" s="16"/>
      <c r="G128" s="17"/>
      <c r="H128" s="17"/>
      <c r="I128" s="17"/>
    </row>
    <row r="129" spans="3:6" ht="2.25" hidden="1" customHeight="1" x14ac:dyDescent="0.2">
      <c r="C129" s="16"/>
      <c r="D129" s="16"/>
      <c r="E129" s="40"/>
      <c r="F129" s="16"/>
    </row>
    <row r="130" spans="3:6" hidden="1" x14ac:dyDescent="0.2">
      <c r="C130" s="17"/>
      <c r="D130" s="17"/>
      <c r="E130" s="17"/>
      <c r="F130" s="17"/>
    </row>
    <row r="131" spans="3:6" hidden="1" x14ac:dyDescent="0.2">
      <c r="C131" s="17"/>
      <c r="D131" s="17"/>
      <c r="E131" s="17"/>
      <c r="F131" s="17"/>
    </row>
    <row r="132" spans="3:6" hidden="1" x14ac:dyDescent="0.2"/>
    <row r="133" spans="3:6" hidden="1" x14ac:dyDescent="0.2"/>
    <row r="134" spans="3:6" hidden="1" x14ac:dyDescent="0.2"/>
    <row r="135" spans="3:6" hidden="1" x14ac:dyDescent="0.2"/>
    <row r="136" spans="3:6" hidden="1" x14ac:dyDescent="0.2"/>
    <row r="137" spans="3:6" hidden="1" x14ac:dyDescent="0.2"/>
    <row r="138" spans="3:6" hidden="1" x14ac:dyDescent="0.2"/>
    <row r="139" spans="3:6" hidden="1" x14ac:dyDescent="0.2"/>
    <row r="140" spans="3:6" hidden="1" x14ac:dyDescent="0.2"/>
    <row r="141" spans="3:6" hidden="1" x14ac:dyDescent="0.2"/>
    <row r="142" spans="3:6" hidden="1" x14ac:dyDescent="0.2"/>
    <row r="143" spans="3:6" hidden="1" x14ac:dyDescent="0.2"/>
    <row r="144" spans="3:6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</sheetData>
  <mergeCells count="17">
    <mergeCell ref="C21:D21"/>
    <mergeCell ref="C20:D20"/>
    <mergeCell ref="C19:D19"/>
    <mergeCell ref="C18:D18"/>
    <mergeCell ref="C17:D17"/>
    <mergeCell ref="C5:D5"/>
    <mergeCell ref="C6:D6"/>
    <mergeCell ref="C7:D7"/>
    <mergeCell ref="C8:D8"/>
    <mergeCell ref="C9:D9"/>
    <mergeCell ref="C15:D15"/>
    <mergeCell ref="C16:D16"/>
    <mergeCell ref="C10:D10"/>
    <mergeCell ref="C11:D11"/>
    <mergeCell ref="C12:D12"/>
    <mergeCell ref="C13:D13"/>
    <mergeCell ref="C14:D14"/>
  </mergeCells>
  <phoneticPr fontId="0" type="noConversion"/>
  <hyperlinks>
    <hyperlink ref="C4" location="Indice!A1" display="&lt;&lt; VOLVER"/>
    <hyperlink ref="C108" location="Indice!A1" display="&lt;&lt; VOLVER"/>
  </hyperlinks>
  <printOptions horizontalCentered="1"/>
  <pageMargins left="0.78740157480314965" right="0.78740157480314965" top="0.98425196850393704" bottom="0.98425196850393704" header="0" footer="0"/>
  <pageSetup paperSize="9" scale="68" orientation="portrait" r:id="rId1"/>
  <headerFooter alignWithMargins="0"/>
  <colBreaks count="1" manualBreakCount="1">
    <brk id="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5"/>
  <sheetViews>
    <sheetView showGridLines="0" topLeftCell="B27" zoomScale="115" zoomScaleNormal="115" workbookViewId="0">
      <selection activeCell="D45" sqref="D45"/>
    </sheetView>
  </sheetViews>
  <sheetFormatPr baseColWidth="10" defaultRowHeight="12.75" x14ac:dyDescent="0.2"/>
  <cols>
    <col min="1" max="1" width="19" customWidth="1"/>
    <col min="2" max="2" width="13" customWidth="1"/>
  </cols>
  <sheetData>
    <row r="3" spans="2:17" ht="15" x14ac:dyDescent="0.25">
      <c r="B3" s="84" t="s">
        <v>83</v>
      </c>
      <c r="C3" s="37"/>
      <c r="D3" s="1"/>
      <c r="E3" s="38"/>
      <c r="F3" s="1"/>
    </row>
    <row r="4" spans="2:17" ht="15" x14ac:dyDescent="0.25">
      <c r="B4" s="84" t="s">
        <v>84</v>
      </c>
      <c r="C4" s="37"/>
      <c r="D4" s="1"/>
      <c r="E4" s="38"/>
      <c r="F4" s="1"/>
    </row>
    <row r="5" spans="2:17" ht="13.5" thickBot="1" x14ac:dyDescent="0.25"/>
    <row r="6" spans="2:17" ht="24.75" thickBot="1" x14ac:dyDescent="0.25">
      <c r="B6" s="236" t="s">
        <v>0</v>
      </c>
      <c r="C6" s="237" t="s">
        <v>1</v>
      </c>
      <c r="D6" s="238" t="s">
        <v>72</v>
      </c>
      <c r="E6" s="238" t="s">
        <v>74</v>
      </c>
      <c r="F6" s="238" t="s">
        <v>75</v>
      </c>
      <c r="G6" s="238" t="s">
        <v>76</v>
      </c>
      <c r="H6" s="238" t="s">
        <v>70</v>
      </c>
      <c r="I6" s="238" t="s">
        <v>77</v>
      </c>
      <c r="J6" s="238" t="s">
        <v>73</v>
      </c>
      <c r="K6" s="238" t="s">
        <v>78</v>
      </c>
      <c r="L6" s="238" t="s">
        <v>79</v>
      </c>
      <c r="M6" s="238" t="s">
        <v>71</v>
      </c>
      <c r="N6" s="238" t="s">
        <v>80</v>
      </c>
      <c r="O6" s="238" t="s">
        <v>81</v>
      </c>
      <c r="P6" s="259" t="s">
        <v>82</v>
      </c>
    </row>
    <row r="7" spans="2:17" ht="15" x14ac:dyDescent="0.25">
      <c r="B7" s="239">
        <v>2013</v>
      </c>
      <c r="C7" s="240" t="s">
        <v>2</v>
      </c>
      <c r="D7" s="241">
        <v>818728.53555000015</v>
      </c>
      <c r="E7" s="242">
        <v>667380.93481666653</v>
      </c>
      <c r="F7" s="242">
        <v>883549.08933333354</v>
      </c>
      <c r="G7" s="242">
        <v>4341.3599833333337</v>
      </c>
      <c r="H7" s="242">
        <v>7.9510833333333331</v>
      </c>
      <c r="I7" s="242"/>
      <c r="J7" s="242"/>
      <c r="K7" s="242"/>
      <c r="L7" s="242">
        <v>8620.4456833333315</v>
      </c>
      <c r="M7" s="242">
        <v>371.89239999999995</v>
      </c>
      <c r="N7" s="242">
        <v>1.9323499999999998</v>
      </c>
      <c r="O7" s="242">
        <v>10628.10423333333</v>
      </c>
      <c r="P7" s="260">
        <f>SUM(D7:O7)</f>
        <v>2393630.2454333333</v>
      </c>
      <c r="Q7" s="271"/>
    </row>
    <row r="8" spans="2:17" ht="15" x14ac:dyDescent="0.25">
      <c r="B8" s="243"/>
      <c r="C8" s="244" t="s">
        <v>3</v>
      </c>
      <c r="D8" s="245">
        <v>705283.72873333376</v>
      </c>
      <c r="E8" s="246">
        <v>610966.24228333356</v>
      </c>
      <c r="F8" s="246">
        <v>786011.35403333372</v>
      </c>
      <c r="G8" s="246">
        <v>4078.7724333333331</v>
      </c>
      <c r="H8" s="246">
        <v>12.968316666666666</v>
      </c>
      <c r="I8" s="246"/>
      <c r="J8" s="246"/>
      <c r="K8" s="246"/>
      <c r="L8" s="246">
        <v>7435.5327166666666</v>
      </c>
      <c r="M8" s="246">
        <v>355.3371833333332</v>
      </c>
      <c r="N8" s="246">
        <v>2.5873166666666663</v>
      </c>
      <c r="O8" s="246">
        <v>9184.9303833333361</v>
      </c>
      <c r="P8" s="260">
        <f t="shared" ref="P8:P39" si="0">SUM(D8:O8)</f>
        <v>2123331.4534000019</v>
      </c>
      <c r="Q8" s="271"/>
    </row>
    <row r="9" spans="2:17" ht="15" x14ac:dyDescent="0.25">
      <c r="B9" s="243"/>
      <c r="C9" s="244" t="s">
        <v>4</v>
      </c>
      <c r="D9" s="245">
        <v>793723.4271666666</v>
      </c>
      <c r="E9" s="246">
        <v>670917.42803333327</v>
      </c>
      <c r="F9" s="246">
        <v>886687.44748333341</v>
      </c>
      <c r="G9" s="246">
        <v>4660.6206833333335</v>
      </c>
      <c r="H9" s="246">
        <v>19.190083333333334</v>
      </c>
      <c r="I9" s="246"/>
      <c r="J9" s="246"/>
      <c r="K9" s="246"/>
      <c r="L9" s="246">
        <v>8133.5985833333343</v>
      </c>
      <c r="M9" s="246">
        <v>393.48223333333351</v>
      </c>
      <c r="N9" s="246">
        <v>2.4144000000000001</v>
      </c>
      <c r="O9" s="246">
        <v>10065.423916666672</v>
      </c>
      <c r="P9" s="260">
        <f t="shared" si="0"/>
        <v>2374603.0325833336</v>
      </c>
      <c r="Q9" s="271"/>
    </row>
    <row r="10" spans="2:17" ht="15" x14ac:dyDescent="0.25">
      <c r="B10" s="247"/>
      <c r="C10" s="244" t="s">
        <v>5</v>
      </c>
      <c r="D10" s="245">
        <v>777165.75725000037</v>
      </c>
      <c r="E10" s="246">
        <v>615670.79778333311</v>
      </c>
      <c r="F10" s="246">
        <v>877004.09146666666</v>
      </c>
      <c r="G10" s="246">
        <v>4965.4570000000003</v>
      </c>
      <c r="H10" s="246">
        <v>22.634866666666657</v>
      </c>
      <c r="I10" s="246"/>
      <c r="J10" s="246"/>
      <c r="K10" s="246"/>
      <c r="L10" s="246">
        <v>7911.320333333334</v>
      </c>
      <c r="M10" s="246">
        <v>434.10646666666662</v>
      </c>
      <c r="N10" s="246">
        <v>1.8650166666666665</v>
      </c>
      <c r="O10" s="246">
        <v>11322.666366666663</v>
      </c>
      <c r="P10" s="260">
        <f t="shared" si="0"/>
        <v>2294498.69655</v>
      </c>
      <c r="Q10" s="271"/>
    </row>
    <row r="11" spans="2:17" ht="15" x14ac:dyDescent="0.25">
      <c r="B11" s="243"/>
      <c r="C11" s="244" t="s">
        <v>6</v>
      </c>
      <c r="D11" s="245">
        <v>785925.42348333343</v>
      </c>
      <c r="E11" s="246">
        <v>600117.72945000022</v>
      </c>
      <c r="F11" s="246">
        <v>878975.35556666646</v>
      </c>
      <c r="G11" s="246">
        <v>5346.3849333333337</v>
      </c>
      <c r="H11" s="246">
        <v>24.289133333333332</v>
      </c>
      <c r="I11" s="246"/>
      <c r="J11" s="246"/>
      <c r="K11" s="246"/>
      <c r="L11" s="246">
        <v>7817.515800000001</v>
      </c>
      <c r="M11" s="246">
        <v>452.19671666666665</v>
      </c>
      <c r="N11" s="246">
        <v>1.8650166666666665</v>
      </c>
      <c r="O11" s="246">
        <v>13374.509583333331</v>
      </c>
      <c r="P11" s="260">
        <f t="shared" si="0"/>
        <v>2292035.2696833336</v>
      </c>
      <c r="Q11" s="271"/>
    </row>
    <row r="12" spans="2:17" ht="15" x14ac:dyDescent="0.25">
      <c r="B12" s="243"/>
      <c r="C12" s="244" t="s">
        <v>7</v>
      </c>
      <c r="D12" s="245">
        <v>753910.0559833335</v>
      </c>
      <c r="E12" s="246">
        <v>571042.02705000003</v>
      </c>
      <c r="F12" s="246">
        <v>844637.37631666649</v>
      </c>
      <c r="G12" s="246">
        <v>5347.1001166666656</v>
      </c>
      <c r="H12" s="246">
        <v>29.290416666666665</v>
      </c>
      <c r="I12" s="246"/>
      <c r="J12" s="246"/>
      <c r="K12" s="246"/>
      <c r="L12" s="246">
        <v>7645.3060833333329</v>
      </c>
      <c r="M12" s="246">
        <v>468.60775000000018</v>
      </c>
      <c r="N12" s="246">
        <v>3.2666833333333338</v>
      </c>
      <c r="O12" s="246">
        <v>14165.130099999998</v>
      </c>
      <c r="P12" s="260">
        <f t="shared" si="0"/>
        <v>2197248.1605000007</v>
      </c>
      <c r="Q12" s="271"/>
    </row>
    <row r="13" spans="2:17" ht="15" x14ac:dyDescent="0.25">
      <c r="B13" s="243"/>
      <c r="C13" s="244" t="s">
        <v>8</v>
      </c>
      <c r="D13" s="245">
        <v>775085.31083333318</v>
      </c>
      <c r="E13" s="246">
        <v>578314.22703333339</v>
      </c>
      <c r="F13" s="246">
        <v>875561.59118333366</v>
      </c>
      <c r="G13" s="246">
        <v>5955.8230166666672</v>
      </c>
      <c r="H13" s="246">
        <v>36.939266666666668</v>
      </c>
      <c r="I13" s="246">
        <v>1.5017333333333334</v>
      </c>
      <c r="J13" s="246"/>
      <c r="K13" s="246"/>
      <c r="L13" s="246">
        <v>7841.3215999999993</v>
      </c>
      <c r="M13" s="246">
        <v>537.08274999999992</v>
      </c>
      <c r="N13" s="246">
        <v>3.3363333333333336</v>
      </c>
      <c r="O13" s="246">
        <v>15340.020833333327</v>
      </c>
      <c r="P13" s="260">
        <f t="shared" si="0"/>
        <v>2258677.154583334</v>
      </c>
      <c r="Q13" s="271"/>
    </row>
    <row r="14" spans="2:17" ht="15" x14ac:dyDescent="0.25">
      <c r="B14" s="243"/>
      <c r="C14" s="244" t="s">
        <v>9</v>
      </c>
      <c r="D14" s="245">
        <v>785815.40646666649</v>
      </c>
      <c r="E14" s="246">
        <v>564842.84716666664</v>
      </c>
      <c r="F14" s="246">
        <v>886629.29246666643</v>
      </c>
      <c r="G14" s="246">
        <v>6392.9212999999991</v>
      </c>
      <c r="H14" s="246">
        <v>46.697183333333335</v>
      </c>
      <c r="I14" s="246">
        <v>30.958266666666667</v>
      </c>
      <c r="J14" s="246"/>
      <c r="K14" s="246"/>
      <c r="L14" s="246">
        <v>7918.0586333333358</v>
      </c>
      <c r="M14" s="246">
        <v>559.02443333333349</v>
      </c>
      <c r="N14" s="246">
        <v>3.26295</v>
      </c>
      <c r="O14" s="246">
        <v>15840.403583333336</v>
      </c>
      <c r="P14" s="260">
        <f t="shared" si="0"/>
        <v>2268078.8724499997</v>
      </c>
      <c r="Q14" s="271"/>
    </row>
    <row r="15" spans="2:17" ht="15" x14ac:dyDescent="0.25">
      <c r="B15" s="243"/>
      <c r="C15" s="244" t="s">
        <v>10</v>
      </c>
      <c r="D15" s="245">
        <v>715953.93580000033</v>
      </c>
      <c r="E15" s="246">
        <v>520828.76383333339</v>
      </c>
      <c r="F15" s="246">
        <v>823505.20838333364</v>
      </c>
      <c r="G15" s="246">
        <v>6571.2221000000018</v>
      </c>
      <c r="H15" s="246">
        <v>52.995750000000015</v>
      </c>
      <c r="I15" s="246">
        <v>71.991299999999995</v>
      </c>
      <c r="J15" s="246"/>
      <c r="K15" s="246"/>
      <c r="L15" s="246">
        <v>7402.0297166666669</v>
      </c>
      <c r="M15" s="246">
        <v>534.16356666666684</v>
      </c>
      <c r="N15" s="246">
        <v>3.2666833333333338</v>
      </c>
      <c r="O15" s="246">
        <v>15440.140066666663</v>
      </c>
      <c r="P15" s="260">
        <f t="shared" si="0"/>
        <v>2090363.7172000008</v>
      </c>
      <c r="Q15" s="271"/>
    </row>
    <row r="16" spans="2:17" ht="15" x14ac:dyDescent="0.25">
      <c r="B16" s="243"/>
      <c r="C16" s="244" t="s">
        <v>11</v>
      </c>
      <c r="D16" s="245">
        <v>773015.68799999997</v>
      </c>
      <c r="E16" s="246">
        <v>557030.9189666668</v>
      </c>
      <c r="F16" s="246">
        <v>902987.96593333327</v>
      </c>
      <c r="G16" s="246">
        <v>7434.3346999999985</v>
      </c>
      <c r="H16" s="246">
        <v>32.999216666666662</v>
      </c>
      <c r="I16" s="246">
        <v>190.71869999999998</v>
      </c>
      <c r="J16" s="246"/>
      <c r="K16" s="246"/>
      <c r="L16" s="246">
        <v>7803.4880166666671</v>
      </c>
      <c r="M16" s="246">
        <v>678.65770000000009</v>
      </c>
      <c r="N16" s="246">
        <v>17.594016666666665</v>
      </c>
      <c r="O16" s="246">
        <v>16984.362850000001</v>
      </c>
      <c r="P16" s="260">
        <f t="shared" si="0"/>
        <v>2266176.7280999999</v>
      </c>
      <c r="Q16" s="271"/>
    </row>
    <row r="17" spans="2:17" ht="15" x14ac:dyDescent="0.25">
      <c r="B17" s="243"/>
      <c r="C17" s="244" t="s">
        <v>12</v>
      </c>
      <c r="D17" s="245">
        <v>737797.62286666641</v>
      </c>
      <c r="E17" s="246">
        <v>525266.72583333333</v>
      </c>
      <c r="F17" s="246">
        <v>867107.72746666626</v>
      </c>
      <c r="G17" s="246">
        <v>7337.0655166666675</v>
      </c>
      <c r="H17" s="246">
        <v>85.94941666666665</v>
      </c>
      <c r="I17" s="246">
        <v>281.15820000000008</v>
      </c>
      <c r="J17" s="246"/>
      <c r="K17" s="246"/>
      <c r="L17" s="246">
        <v>7175.9456166666678</v>
      </c>
      <c r="M17" s="246">
        <v>700.21839999999986</v>
      </c>
      <c r="N17" s="246">
        <v>20.13035</v>
      </c>
      <c r="O17" s="246">
        <v>16341.098500000004</v>
      </c>
      <c r="P17" s="260">
        <f t="shared" si="0"/>
        <v>2162113.6421666662</v>
      </c>
      <c r="Q17" s="271"/>
    </row>
    <row r="18" spans="2:17" ht="15.75" thickBot="1" x14ac:dyDescent="0.3">
      <c r="B18" s="243"/>
      <c r="C18" s="244" t="s">
        <v>13</v>
      </c>
      <c r="D18" s="248">
        <v>776522.64763333346</v>
      </c>
      <c r="E18" s="249">
        <v>535202.06398333341</v>
      </c>
      <c r="F18" s="249">
        <v>908173.14959999954</v>
      </c>
      <c r="G18" s="249">
        <v>8039.2327666666652</v>
      </c>
      <c r="H18" s="249">
        <v>65.686933333333329</v>
      </c>
      <c r="I18" s="249">
        <v>1310.1976333333334</v>
      </c>
      <c r="J18" s="249"/>
      <c r="K18" s="249"/>
      <c r="L18" s="249">
        <v>7423.120883333333</v>
      </c>
      <c r="M18" s="249">
        <v>773.79573333333326</v>
      </c>
      <c r="N18" s="249">
        <v>20.667516666666668</v>
      </c>
      <c r="O18" s="249">
        <v>17406.319983333338</v>
      </c>
      <c r="P18" s="261">
        <f t="shared" si="0"/>
        <v>2254936.882666667</v>
      </c>
      <c r="Q18" s="271"/>
    </row>
    <row r="19" spans="2:17" ht="15" x14ac:dyDescent="0.25">
      <c r="B19" s="239">
        <v>2014</v>
      </c>
      <c r="C19" s="240" t="s">
        <v>2</v>
      </c>
      <c r="D19" s="241">
        <v>744746.11131666705</v>
      </c>
      <c r="E19" s="242">
        <v>507051.16308333341</v>
      </c>
      <c r="F19" s="242">
        <v>883103.59520000033</v>
      </c>
      <c r="G19" s="242">
        <v>7713.9992166666671</v>
      </c>
      <c r="H19" s="242">
        <v>596.47240000000045</v>
      </c>
      <c r="I19" s="242">
        <v>1465.4934166666671</v>
      </c>
      <c r="J19" s="242"/>
      <c r="K19" s="242"/>
      <c r="L19" s="242">
        <v>7445.1747833333329</v>
      </c>
      <c r="M19" s="242">
        <v>786.80606666666654</v>
      </c>
      <c r="N19" s="242">
        <v>8.6835333333333331</v>
      </c>
      <c r="O19" s="242">
        <v>16830.106916666671</v>
      </c>
      <c r="P19" s="262">
        <f t="shared" si="0"/>
        <v>2169747.6059333333</v>
      </c>
      <c r="Q19" s="271"/>
    </row>
    <row r="20" spans="2:17" ht="15" x14ac:dyDescent="0.25">
      <c r="B20" s="243"/>
      <c r="C20" s="244" t="s">
        <v>3</v>
      </c>
      <c r="D20" s="245">
        <v>648963.92556666653</v>
      </c>
      <c r="E20" s="246">
        <v>440720.20323333342</v>
      </c>
      <c r="F20" s="246">
        <v>778067.05343333341</v>
      </c>
      <c r="G20" s="246">
        <v>6912.9461000000001</v>
      </c>
      <c r="H20" s="246">
        <v>156.20901666666668</v>
      </c>
      <c r="I20" s="246">
        <v>1151.8779000000002</v>
      </c>
      <c r="J20" s="246"/>
      <c r="K20" s="246"/>
      <c r="L20" s="246">
        <v>6821.2032500000005</v>
      </c>
      <c r="M20" s="246">
        <v>722.59869999999967</v>
      </c>
      <c r="N20" s="246">
        <v>4.6881666666666675</v>
      </c>
      <c r="O20" s="246">
        <v>15412.330883333323</v>
      </c>
      <c r="P20" s="260">
        <f t="shared" si="0"/>
        <v>1898933.0362500004</v>
      </c>
      <c r="Q20" s="271"/>
    </row>
    <row r="21" spans="2:17" ht="15" x14ac:dyDescent="0.25">
      <c r="B21" s="243"/>
      <c r="C21" s="244" t="s">
        <v>4</v>
      </c>
      <c r="D21" s="245">
        <v>740941.30053333344</v>
      </c>
      <c r="E21" s="246">
        <v>498899.43181666656</v>
      </c>
      <c r="F21" s="246">
        <v>888508.04046666669</v>
      </c>
      <c r="G21" s="246">
        <v>8048.1450666666678</v>
      </c>
      <c r="H21" s="246">
        <v>168.90351666666666</v>
      </c>
      <c r="I21" s="246">
        <v>1301.0695833333332</v>
      </c>
      <c r="J21" s="246"/>
      <c r="K21" s="246"/>
      <c r="L21" s="246">
        <v>8661.5073499999999</v>
      </c>
      <c r="M21" s="246">
        <v>843.3964166666666</v>
      </c>
      <c r="N21" s="246">
        <v>4.7032999999999996</v>
      </c>
      <c r="O21" s="246">
        <v>17269.405483333318</v>
      </c>
      <c r="P21" s="260">
        <f t="shared" si="0"/>
        <v>2164645.9035333334</v>
      </c>
      <c r="Q21" s="271"/>
    </row>
    <row r="22" spans="2:17" ht="15" x14ac:dyDescent="0.25">
      <c r="B22" s="243"/>
      <c r="C22" s="244" t="s">
        <v>5</v>
      </c>
      <c r="D22" s="245">
        <v>703268.50173333334</v>
      </c>
      <c r="E22" s="246">
        <v>472476.39284999995</v>
      </c>
      <c r="F22" s="246">
        <v>854700.00876666687</v>
      </c>
      <c r="G22" s="246">
        <v>7694.5579833333377</v>
      </c>
      <c r="H22" s="246">
        <v>155.12903333333333</v>
      </c>
      <c r="I22" s="246">
        <v>1269.0735166666668</v>
      </c>
      <c r="J22" s="246">
        <v>98.757999999999996</v>
      </c>
      <c r="K22" s="246"/>
      <c r="L22" s="246">
        <v>9085.6994499999983</v>
      </c>
      <c r="M22" s="246">
        <v>841.55805000000009</v>
      </c>
      <c r="N22" s="246">
        <v>4.9149666666666665</v>
      </c>
      <c r="O22" s="246">
        <v>18078.30106666666</v>
      </c>
      <c r="P22" s="260">
        <f t="shared" si="0"/>
        <v>2067672.8954166668</v>
      </c>
      <c r="Q22" s="271"/>
    </row>
    <row r="23" spans="2:17" ht="15" x14ac:dyDescent="0.25">
      <c r="B23" s="243"/>
      <c r="C23" s="244" t="s">
        <v>6</v>
      </c>
      <c r="D23" s="245">
        <v>698270.17843333341</v>
      </c>
      <c r="E23" s="246">
        <v>471656.14704999997</v>
      </c>
      <c r="F23" s="246">
        <v>838713.31375000009</v>
      </c>
      <c r="G23" s="246">
        <v>7850.2833666666666</v>
      </c>
      <c r="H23" s="246">
        <v>179.49828333333329</v>
      </c>
      <c r="I23" s="246">
        <v>1322.3337333333336</v>
      </c>
      <c r="J23" s="246">
        <v>94.227000000000004</v>
      </c>
      <c r="K23" s="246"/>
      <c r="L23" s="246">
        <v>9858.8594333333331</v>
      </c>
      <c r="M23" s="246">
        <v>832.15576666666675</v>
      </c>
      <c r="N23" s="246">
        <v>4.0766333333333336</v>
      </c>
      <c r="O23" s="246">
        <v>18327.577683333337</v>
      </c>
      <c r="P23" s="260">
        <f t="shared" si="0"/>
        <v>2047108.6511333333</v>
      </c>
      <c r="Q23" s="271"/>
    </row>
    <row r="24" spans="2:17" ht="15" x14ac:dyDescent="0.25">
      <c r="B24" s="243"/>
      <c r="C24" s="244" t="s">
        <v>7</v>
      </c>
      <c r="D24" s="245">
        <v>663709.75114999991</v>
      </c>
      <c r="E24" s="246">
        <v>449343.09621666669</v>
      </c>
      <c r="F24" s="246">
        <v>798059.76958333317</v>
      </c>
      <c r="G24" s="246">
        <v>7321.5152666666672</v>
      </c>
      <c r="H24" s="246">
        <v>193.58116666666658</v>
      </c>
      <c r="I24" s="246">
        <v>1848.2509333333335</v>
      </c>
      <c r="J24" s="246">
        <v>86.905000000000001</v>
      </c>
      <c r="K24" s="246"/>
      <c r="L24" s="246">
        <v>10208.370183333333</v>
      </c>
      <c r="M24" s="246">
        <v>817.06918333333329</v>
      </c>
      <c r="N24" s="246">
        <v>3.8616999999999999</v>
      </c>
      <c r="O24" s="246">
        <v>17596.256866666659</v>
      </c>
      <c r="P24" s="260">
        <f t="shared" si="0"/>
        <v>1949188.4272499997</v>
      </c>
      <c r="Q24" s="271"/>
    </row>
    <row r="25" spans="2:17" ht="15" x14ac:dyDescent="0.25">
      <c r="B25" s="243"/>
      <c r="C25" s="244" t="s">
        <v>8</v>
      </c>
      <c r="D25" s="245">
        <v>690698.82550000004</v>
      </c>
      <c r="E25" s="246">
        <v>452842.23773333331</v>
      </c>
      <c r="F25" s="246">
        <v>832848.15543333325</v>
      </c>
      <c r="G25" s="246">
        <v>7743.095933333334</v>
      </c>
      <c r="H25" s="246">
        <v>196.3583666666666</v>
      </c>
      <c r="I25" s="246">
        <v>1378.4987666666666</v>
      </c>
      <c r="J25" s="246">
        <v>106.92100000000001</v>
      </c>
      <c r="K25" s="246"/>
      <c r="L25" s="246">
        <v>11948.307016666662</v>
      </c>
      <c r="M25" s="246">
        <v>854.19206666666628</v>
      </c>
      <c r="N25" s="246">
        <v>1.5067166666666667</v>
      </c>
      <c r="O25" s="246">
        <v>18562.388449999991</v>
      </c>
      <c r="P25" s="260">
        <f t="shared" si="0"/>
        <v>2017180.4869833335</v>
      </c>
      <c r="Q25" s="271"/>
    </row>
    <row r="26" spans="2:17" ht="15" x14ac:dyDescent="0.25">
      <c r="B26" s="243"/>
      <c r="C26" s="244" t="s">
        <v>9</v>
      </c>
      <c r="D26" s="245">
        <v>705117.82170000032</v>
      </c>
      <c r="E26" s="246">
        <v>453338.25520000001</v>
      </c>
      <c r="F26" s="246">
        <v>847678.34831666679</v>
      </c>
      <c r="G26" s="246">
        <v>8874.9350166666663</v>
      </c>
      <c r="H26" s="246">
        <v>233.33266666666663</v>
      </c>
      <c r="I26" s="246">
        <v>1429.4265999999996</v>
      </c>
      <c r="J26" s="246">
        <v>114.843</v>
      </c>
      <c r="K26" s="246"/>
      <c r="L26" s="246">
        <v>13265.189166666669</v>
      </c>
      <c r="M26" s="246">
        <v>870.7636</v>
      </c>
      <c r="N26" s="246"/>
      <c r="O26" s="246">
        <v>19350.184216666657</v>
      </c>
      <c r="P26" s="260">
        <f t="shared" si="0"/>
        <v>2050273.0994833338</v>
      </c>
      <c r="Q26" s="271"/>
    </row>
    <row r="27" spans="2:17" ht="15" x14ac:dyDescent="0.25">
      <c r="B27" s="243"/>
      <c r="C27" s="244" t="s">
        <v>10</v>
      </c>
      <c r="D27" s="245">
        <v>676117.78246666701</v>
      </c>
      <c r="E27" s="246">
        <v>426406.01938333333</v>
      </c>
      <c r="F27" s="246">
        <v>808190.25278333318</v>
      </c>
      <c r="G27" s="246">
        <v>7899.7526833333341</v>
      </c>
      <c r="H27" s="246">
        <v>300.93461666666667</v>
      </c>
      <c r="I27" s="246">
        <v>1447.9006833333335</v>
      </c>
      <c r="J27" s="246">
        <v>114.761</v>
      </c>
      <c r="K27" s="246"/>
      <c r="L27" s="246">
        <v>13186.300416666663</v>
      </c>
      <c r="M27" s="246">
        <v>840.35368333333349</v>
      </c>
      <c r="N27" s="246"/>
      <c r="O27" s="246">
        <v>18500.873900000013</v>
      </c>
      <c r="P27" s="260">
        <f t="shared" si="0"/>
        <v>1953004.931616667</v>
      </c>
      <c r="Q27" s="271"/>
    </row>
    <row r="28" spans="2:17" ht="15" x14ac:dyDescent="0.25">
      <c r="B28" s="243"/>
      <c r="C28" s="244" t="s">
        <v>11</v>
      </c>
      <c r="D28" s="245">
        <v>721202.92796666676</v>
      </c>
      <c r="E28" s="246">
        <v>445170.12316666666</v>
      </c>
      <c r="F28" s="246">
        <v>861065.04821666621</v>
      </c>
      <c r="G28" s="246">
        <v>9714.1778499999982</v>
      </c>
      <c r="H28" s="246">
        <v>392.61951666666658</v>
      </c>
      <c r="I28" s="246">
        <v>3413.1859666666664</v>
      </c>
      <c r="J28" s="246">
        <v>106.167</v>
      </c>
      <c r="K28" s="246"/>
      <c r="L28" s="246">
        <v>14776.913483333332</v>
      </c>
      <c r="M28" s="246">
        <v>933.45703333333336</v>
      </c>
      <c r="N28" s="246"/>
      <c r="O28" s="246">
        <v>20173.295633333331</v>
      </c>
      <c r="P28" s="260">
        <f t="shared" si="0"/>
        <v>2076947.915833333</v>
      </c>
      <c r="Q28" s="271"/>
    </row>
    <row r="29" spans="2:17" ht="15" x14ac:dyDescent="0.25">
      <c r="B29" s="243"/>
      <c r="C29" s="244" t="s">
        <v>12</v>
      </c>
      <c r="D29" s="245">
        <v>688825.21995000006</v>
      </c>
      <c r="E29" s="246">
        <v>417591.80093333335</v>
      </c>
      <c r="F29" s="246">
        <v>825256.6609500004</v>
      </c>
      <c r="G29" s="246">
        <v>9954.3598000000002</v>
      </c>
      <c r="H29" s="246">
        <v>410.22015000000005</v>
      </c>
      <c r="I29" s="246">
        <v>3619.3751000000016</v>
      </c>
      <c r="J29" s="246">
        <v>86.346999999999994</v>
      </c>
      <c r="K29" s="246"/>
      <c r="L29" s="246">
        <v>14936.835633333332</v>
      </c>
      <c r="M29" s="246">
        <v>893.70456666666678</v>
      </c>
      <c r="N29" s="246"/>
      <c r="O29" s="246">
        <v>19010.519916666675</v>
      </c>
      <c r="P29" s="260">
        <f t="shared" si="0"/>
        <v>1980585.0440000005</v>
      </c>
      <c r="Q29" s="271"/>
    </row>
    <row r="30" spans="2:17" ht="15.75" thickBot="1" x14ac:dyDescent="0.3">
      <c r="B30" s="243"/>
      <c r="C30" s="244" t="s">
        <v>13</v>
      </c>
      <c r="D30" s="248">
        <v>716164.29001666687</v>
      </c>
      <c r="E30" s="249">
        <v>439968.99640000006</v>
      </c>
      <c r="F30" s="249">
        <v>868195.91356666735</v>
      </c>
      <c r="G30" s="249">
        <v>11316.834883333331</v>
      </c>
      <c r="H30" s="249">
        <v>464.32378333333338</v>
      </c>
      <c r="I30" s="249">
        <v>4155.8342333333321</v>
      </c>
      <c r="J30" s="249">
        <v>94.828999999999994</v>
      </c>
      <c r="K30" s="249"/>
      <c r="L30" s="249">
        <v>16344.519600000005</v>
      </c>
      <c r="M30" s="249">
        <v>940.92620000000022</v>
      </c>
      <c r="N30" s="249"/>
      <c r="O30" s="249">
        <v>19814.80829999999</v>
      </c>
      <c r="P30" s="261">
        <f t="shared" si="0"/>
        <v>2077461.2759833345</v>
      </c>
      <c r="Q30" s="271"/>
    </row>
    <row r="31" spans="2:17" ht="15" x14ac:dyDescent="0.25">
      <c r="B31" s="239">
        <v>2015</v>
      </c>
      <c r="C31" s="250" t="s">
        <v>2</v>
      </c>
      <c r="D31" s="241">
        <v>692136.71118333342</v>
      </c>
      <c r="E31" s="242">
        <v>431779.71931666671</v>
      </c>
      <c r="F31" s="242">
        <v>838167.10218333302</v>
      </c>
      <c r="G31" s="242">
        <v>10807.619616666669</v>
      </c>
      <c r="H31" s="242">
        <v>120.7756</v>
      </c>
      <c r="I31" s="242">
        <v>4071.2070166666667</v>
      </c>
      <c r="J31" s="242">
        <v>99.542000000000002</v>
      </c>
      <c r="K31" s="242"/>
      <c r="L31" s="242">
        <v>16661.338583333338</v>
      </c>
      <c r="M31" s="242">
        <v>920.18056666666644</v>
      </c>
      <c r="N31" s="242"/>
      <c r="O31" s="242">
        <v>19061.356166666672</v>
      </c>
      <c r="P31" s="262">
        <f t="shared" si="0"/>
        <v>2013825.5522333332</v>
      </c>
      <c r="Q31" s="271"/>
    </row>
    <row r="32" spans="2:17" ht="15" x14ac:dyDescent="0.25">
      <c r="B32" s="243"/>
      <c r="C32" s="251" t="s">
        <v>3</v>
      </c>
      <c r="D32" s="245">
        <v>615912.6209166667</v>
      </c>
      <c r="E32" s="246">
        <v>391386.84973333339</v>
      </c>
      <c r="F32" s="246">
        <v>740822.74999999988</v>
      </c>
      <c r="G32" s="246">
        <v>10048.490000000002</v>
      </c>
      <c r="H32" s="246">
        <v>123.49378333333333</v>
      </c>
      <c r="I32" s="246">
        <v>3798.9483333333342</v>
      </c>
      <c r="J32" s="246">
        <v>83.429000000000002</v>
      </c>
      <c r="K32" s="246"/>
      <c r="L32" s="246">
        <v>15441.144416666666</v>
      </c>
      <c r="M32" s="246">
        <v>853.89955000000009</v>
      </c>
      <c r="N32" s="246"/>
      <c r="O32" s="246">
        <v>17006.99618333334</v>
      </c>
      <c r="P32" s="260">
        <f t="shared" si="0"/>
        <v>1795478.6219166666</v>
      </c>
      <c r="Q32" s="271"/>
    </row>
    <row r="33" spans="2:17" ht="15" x14ac:dyDescent="0.25">
      <c r="B33" s="243"/>
      <c r="C33" s="251" t="s">
        <v>4</v>
      </c>
      <c r="D33" s="245">
        <v>727053.20346666756</v>
      </c>
      <c r="E33" s="246">
        <v>456916.50748333329</v>
      </c>
      <c r="F33" s="246">
        <v>876543.18016666721</v>
      </c>
      <c r="G33" s="246">
        <v>11609.173783333335</v>
      </c>
      <c r="H33" s="246">
        <v>114.71633333333334</v>
      </c>
      <c r="I33" s="246">
        <v>4513.6868333333323</v>
      </c>
      <c r="J33" s="246">
        <v>87.1</v>
      </c>
      <c r="K33" s="246"/>
      <c r="L33" s="246">
        <v>18882.645133333343</v>
      </c>
      <c r="M33" s="246">
        <v>1030.2979500000001</v>
      </c>
      <c r="N33" s="246"/>
      <c r="O33" s="246">
        <v>20135.254233333344</v>
      </c>
      <c r="P33" s="260">
        <f t="shared" si="0"/>
        <v>2116885.7653833348</v>
      </c>
      <c r="Q33" s="271"/>
    </row>
    <row r="34" spans="2:17" ht="15" x14ac:dyDescent="0.25">
      <c r="B34" s="243"/>
      <c r="C34" s="251" t="s">
        <v>5</v>
      </c>
      <c r="D34" s="245">
        <v>670033.67283333337</v>
      </c>
      <c r="E34" s="246">
        <v>428690.33651666652</v>
      </c>
      <c r="F34" s="246">
        <v>820247.83858333318</v>
      </c>
      <c r="G34" s="246">
        <v>10988.311150000001</v>
      </c>
      <c r="H34" s="246">
        <v>277.68989999999997</v>
      </c>
      <c r="I34" s="246">
        <v>4032.997100000001</v>
      </c>
      <c r="J34" s="246">
        <v>80.572999999999993</v>
      </c>
      <c r="K34" s="246"/>
      <c r="L34" s="246">
        <v>18197.834483333343</v>
      </c>
      <c r="M34" s="246">
        <v>994.35748333333333</v>
      </c>
      <c r="N34" s="246"/>
      <c r="O34" s="246">
        <v>19193.818533333328</v>
      </c>
      <c r="P34" s="260">
        <f t="shared" si="0"/>
        <v>1972737.4295833334</v>
      </c>
      <c r="Q34" s="271"/>
    </row>
    <row r="35" spans="2:17" ht="15" x14ac:dyDescent="0.25">
      <c r="B35" s="243"/>
      <c r="C35" s="251" t="s">
        <v>6</v>
      </c>
      <c r="D35" s="245">
        <v>650278.25890000025</v>
      </c>
      <c r="E35" s="246">
        <v>422659.54438333347</v>
      </c>
      <c r="F35" s="246">
        <v>795617.43530000013</v>
      </c>
      <c r="G35" s="246">
        <v>11089.682816666667</v>
      </c>
      <c r="H35" s="246">
        <v>276.38646666666665</v>
      </c>
      <c r="I35" s="246">
        <v>4000.7735499999976</v>
      </c>
      <c r="J35" s="246">
        <v>72.808000000000007</v>
      </c>
      <c r="K35" s="246"/>
      <c r="L35" s="246">
        <v>18371.444416666654</v>
      </c>
      <c r="M35" s="246">
        <v>966.83650000000023</v>
      </c>
      <c r="N35" s="246"/>
      <c r="O35" s="246">
        <v>19622.368283333326</v>
      </c>
      <c r="P35" s="260">
        <f t="shared" si="0"/>
        <v>1922955.5386166668</v>
      </c>
      <c r="Q35" s="271"/>
    </row>
    <row r="36" spans="2:17" ht="15" x14ac:dyDescent="0.25">
      <c r="B36" s="243"/>
      <c r="C36" s="251" t="s">
        <v>7</v>
      </c>
      <c r="D36" s="245">
        <v>637439.03980000003</v>
      </c>
      <c r="E36" s="246">
        <v>411999.92228333326</v>
      </c>
      <c r="F36" s="246">
        <v>786281.06491666683</v>
      </c>
      <c r="G36" s="246">
        <v>11062.839116666668</v>
      </c>
      <c r="H36" s="246">
        <v>270.1050166666667</v>
      </c>
      <c r="I36" s="246">
        <v>3018.2269833333353</v>
      </c>
      <c r="J36" s="246">
        <v>66.561000000000007</v>
      </c>
      <c r="K36" s="246"/>
      <c r="L36" s="246">
        <v>18489.223083333334</v>
      </c>
      <c r="M36" s="246">
        <v>985.22856666666678</v>
      </c>
      <c r="N36" s="246"/>
      <c r="O36" s="246">
        <v>20276.290183333338</v>
      </c>
      <c r="P36" s="260">
        <f t="shared" si="0"/>
        <v>1889888.50095</v>
      </c>
      <c r="Q36" s="271"/>
    </row>
    <row r="37" spans="2:17" ht="15" x14ac:dyDescent="0.25">
      <c r="B37" s="243"/>
      <c r="C37" s="251" t="s">
        <v>8</v>
      </c>
      <c r="D37" s="245">
        <v>660289.68134999997</v>
      </c>
      <c r="E37" s="246">
        <v>427102.7012666667</v>
      </c>
      <c r="F37" s="246">
        <v>822171.63401666656</v>
      </c>
      <c r="G37" s="246">
        <v>11765.97365</v>
      </c>
      <c r="H37" s="246">
        <v>256.23068333333333</v>
      </c>
      <c r="I37" s="246">
        <v>4249.2050833333342</v>
      </c>
      <c r="J37" s="246">
        <v>66.8</v>
      </c>
      <c r="K37" s="246">
        <v>122.68889999999999</v>
      </c>
      <c r="L37" s="246">
        <v>18674.114650000003</v>
      </c>
      <c r="M37" s="246">
        <v>1041.3851499999998</v>
      </c>
      <c r="N37" s="246"/>
      <c r="O37" s="246">
        <v>24953.354466666682</v>
      </c>
      <c r="P37" s="260">
        <f t="shared" si="0"/>
        <v>1970693.7692166667</v>
      </c>
      <c r="Q37" s="271"/>
    </row>
    <row r="38" spans="2:17" ht="15" x14ac:dyDescent="0.25">
      <c r="B38" s="243"/>
      <c r="C38" s="251" t="s">
        <v>9</v>
      </c>
      <c r="D38" s="245">
        <v>674383.14810000011</v>
      </c>
      <c r="E38" s="246">
        <v>407361.95601666672</v>
      </c>
      <c r="F38" s="246">
        <v>871748.88020000001</v>
      </c>
      <c r="G38" s="246">
        <v>12729.878633333332</v>
      </c>
      <c r="H38" s="246">
        <v>215.05183333333326</v>
      </c>
      <c r="I38" s="246">
        <v>4216.3795833333343</v>
      </c>
      <c r="J38" s="246">
        <v>61.484999999999999</v>
      </c>
      <c r="K38" s="246">
        <v>158.52531666666667</v>
      </c>
      <c r="L38" s="246">
        <v>18859.006899999982</v>
      </c>
      <c r="M38" s="246">
        <v>1096.0519333333334</v>
      </c>
      <c r="N38" s="246"/>
      <c r="O38" s="246">
        <v>35780.549350000008</v>
      </c>
      <c r="P38" s="260">
        <f t="shared" si="0"/>
        <v>2026610.9128666669</v>
      </c>
      <c r="Q38" s="271"/>
    </row>
    <row r="39" spans="2:17" ht="15" x14ac:dyDescent="0.25">
      <c r="B39" s="243"/>
      <c r="C39" s="251" t="s">
        <v>10</v>
      </c>
      <c r="D39" s="245">
        <v>665269.18540000007</v>
      </c>
      <c r="E39" s="246">
        <v>388415.72118333343</v>
      </c>
      <c r="F39" s="246">
        <v>865919.43593333324</v>
      </c>
      <c r="G39" s="246">
        <v>12608.049883333333</v>
      </c>
      <c r="H39" s="246">
        <v>190.19236666666666</v>
      </c>
      <c r="I39" s="246">
        <v>4176.6436833333328</v>
      </c>
      <c r="J39" s="246">
        <v>55.142000000000003</v>
      </c>
      <c r="K39" s="246">
        <v>183.28591666666668</v>
      </c>
      <c r="L39" s="246">
        <v>19043.899183333346</v>
      </c>
      <c r="M39" s="246">
        <v>1105.5706999999998</v>
      </c>
      <c r="N39" s="246"/>
      <c r="O39" s="246">
        <v>43291.348150000013</v>
      </c>
      <c r="P39" s="260">
        <f t="shared" si="0"/>
        <v>2000258.4744000002</v>
      </c>
      <c r="Q39" s="271"/>
    </row>
    <row r="40" spans="2:17" ht="15" x14ac:dyDescent="0.25">
      <c r="B40" s="247"/>
      <c r="C40" s="251" t="s">
        <v>11</v>
      </c>
      <c r="D40" s="245">
        <v>701234.8670000002</v>
      </c>
      <c r="E40" s="246">
        <v>389889.3731666666</v>
      </c>
      <c r="F40" s="246">
        <v>895770.75296666671</v>
      </c>
      <c r="G40" s="246">
        <v>12767.291550000002</v>
      </c>
      <c r="H40" s="246">
        <v>172.15196666666668</v>
      </c>
      <c r="I40" s="246">
        <v>4259.5880499999985</v>
      </c>
      <c r="J40" s="246"/>
      <c r="K40" s="246">
        <v>217.24010000000004</v>
      </c>
      <c r="L40" s="246">
        <v>18860.854883333333</v>
      </c>
      <c r="M40" s="246">
        <v>1147.8421000000003</v>
      </c>
      <c r="N40" s="246"/>
      <c r="O40" s="246">
        <v>50291.473083333338</v>
      </c>
      <c r="P40" s="260">
        <f t="shared" ref="P40:P42" si="1">SUM(D40:O40)</f>
        <v>2074611.4348666668</v>
      </c>
      <c r="Q40" s="271"/>
    </row>
    <row r="41" spans="2:17" ht="15" x14ac:dyDescent="0.25">
      <c r="B41" s="243"/>
      <c r="C41" s="251" t="s">
        <v>12</v>
      </c>
      <c r="D41" s="245">
        <v>708135.4360166667</v>
      </c>
      <c r="E41" s="246">
        <v>372388.64321666682</v>
      </c>
      <c r="F41" s="246">
        <v>890382.54895000008</v>
      </c>
      <c r="G41" s="246">
        <v>12665.638499999999</v>
      </c>
      <c r="H41" s="246">
        <v>172.15196666666668</v>
      </c>
      <c r="I41" s="246">
        <v>4242.5417499999985</v>
      </c>
      <c r="J41" s="246"/>
      <c r="K41" s="246">
        <v>46.90903333333334</v>
      </c>
      <c r="L41" s="246">
        <v>19236.186233333341</v>
      </c>
      <c r="M41" s="246">
        <v>1106.1959999999999</v>
      </c>
      <c r="N41" s="246"/>
      <c r="O41" s="246">
        <v>57854.849516666662</v>
      </c>
      <c r="P41" s="260">
        <f t="shared" si="1"/>
        <v>2066231.1011833337</v>
      </c>
      <c r="Q41" s="271"/>
    </row>
    <row r="42" spans="2:17" ht="15.75" thickBot="1" x14ac:dyDescent="0.3">
      <c r="B42" s="252"/>
      <c r="C42" s="253" t="s">
        <v>13</v>
      </c>
      <c r="D42" s="248">
        <v>733927.55171666667</v>
      </c>
      <c r="E42" s="249">
        <v>393353.31314999994</v>
      </c>
      <c r="F42" s="249">
        <v>924961.31545000011</v>
      </c>
      <c r="G42" s="249">
        <v>14706.4257</v>
      </c>
      <c r="H42" s="249">
        <v>172.15196666666668</v>
      </c>
      <c r="I42" s="249">
        <v>4564.5971833333342</v>
      </c>
      <c r="J42" s="249"/>
      <c r="K42" s="249">
        <v>260.90119999999996</v>
      </c>
      <c r="L42" s="249">
        <v>19615.215516666671</v>
      </c>
      <c r="M42" s="249">
        <v>1137.72</v>
      </c>
      <c r="N42" s="249"/>
      <c r="O42" s="249">
        <v>71561.730616666624</v>
      </c>
      <c r="P42" s="261">
        <f t="shared" si="1"/>
        <v>2164260.9224999999</v>
      </c>
      <c r="Q42" s="271"/>
    </row>
    <row r="43" spans="2:17" ht="13.5" thickBot="1" x14ac:dyDescent="0.25"/>
    <row r="44" spans="2:17" ht="15.75" thickBot="1" x14ac:dyDescent="0.3">
      <c r="B44" s="254" t="s">
        <v>88</v>
      </c>
      <c r="C44" s="255"/>
      <c r="D44" s="256">
        <f>+SUM(D31:D42)/SUM(D19:D30)-1</f>
        <v>-3.1189858164627271E-2</v>
      </c>
      <c r="E44" s="256">
        <f t="shared" ref="E44:P44" si="2">+SUM(E31:E42)/SUM(E19:E30)-1</f>
        <v>-0.10109084687404446</v>
      </c>
      <c r="F44" s="256">
        <f t="shared" si="2"/>
        <v>4.3877512717096501E-3</v>
      </c>
      <c r="G44" s="256">
        <f t="shared" si="2"/>
        <v>0.41372591828955962</v>
      </c>
      <c r="H44" s="256">
        <f t="shared" si="2"/>
        <v>-0.31514390970511519</v>
      </c>
      <c r="I44" s="256">
        <f t="shared" si="2"/>
        <v>1.0647060561867097</v>
      </c>
      <c r="J44" s="256">
        <f t="shared" si="2"/>
        <v>-0.25484477039207387</v>
      </c>
      <c r="K44" s="256"/>
      <c r="L44" s="256">
        <f t="shared" si="2"/>
        <v>0.61370085839186284</v>
      </c>
      <c r="M44" s="256">
        <f t="shared" si="2"/>
        <v>0.21701770832896616</v>
      </c>
      <c r="N44" s="256"/>
      <c r="O44" s="256">
        <f t="shared" si="2"/>
        <v>0.82266747156017384</v>
      </c>
      <c r="P44" s="263">
        <f t="shared" si="2"/>
        <v>-1.7924824926598304E-2</v>
      </c>
    </row>
    <row r="45" spans="2:17" ht="15.75" thickBot="1" x14ac:dyDescent="0.3">
      <c r="B45" s="257" t="s">
        <v>89</v>
      </c>
      <c r="C45" s="255"/>
      <c r="D45" s="258">
        <f>+D42/$P$42</f>
        <v>0.33911232425196031</v>
      </c>
      <c r="E45" s="256">
        <f t="shared" ref="E45:P45" si="3">+E42/$P$42</f>
        <v>0.18174948734722163</v>
      </c>
      <c r="F45" s="256">
        <f t="shared" si="3"/>
        <v>0.42737976083842549</v>
      </c>
      <c r="G45" s="256">
        <f t="shared" si="3"/>
        <v>6.7951260160499438E-3</v>
      </c>
      <c r="H45" s="258">
        <f t="shared" si="3"/>
        <v>7.9543073978256281E-5</v>
      </c>
      <c r="I45" s="256">
        <f t="shared" si="3"/>
        <v>2.1090789635755365E-3</v>
      </c>
      <c r="J45" s="264"/>
      <c r="K45" s="258">
        <f t="shared" si="3"/>
        <v>1.2054979013280225E-4</v>
      </c>
      <c r="L45" s="258">
        <f t="shared" si="3"/>
        <v>9.0632397012503346E-3</v>
      </c>
      <c r="M45" s="258">
        <f t="shared" si="3"/>
        <v>5.2568522961907334E-4</v>
      </c>
      <c r="N45" s="256">
        <f t="shared" si="3"/>
        <v>0</v>
      </c>
      <c r="O45" s="258">
        <f t="shared" si="3"/>
        <v>3.3065204787786684E-2</v>
      </c>
      <c r="P45" s="263">
        <f t="shared" si="3"/>
        <v>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IU265"/>
  <sheetViews>
    <sheetView showGridLines="0" topLeftCell="A98" zoomScale="130" zoomScaleNormal="130" zoomScaleSheetLayoutView="100" workbookViewId="0">
      <selection activeCell="E84" sqref="E84:E86"/>
    </sheetView>
  </sheetViews>
  <sheetFormatPr baseColWidth="10" defaultColWidth="0" defaultRowHeight="12.75" zeroHeight="1" x14ac:dyDescent="0.2"/>
  <cols>
    <col min="1" max="1" width="19.85546875" style="13" customWidth="1"/>
    <col min="2" max="2" width="7.140625" style="13" customWidth="1"/>
    <col min="3" max="3" width="16" style="13" customWidth="1"/>
    <col min="4" max="4" width="10.140625" style="13" customWidth="1"/>
    <col min="5" max="10" width="17.85546875" style="13" customWidth="1"/>
    <col min="11" max="255" width="17.85546875" style="13" hidden="1" customWidth="1"/>
    <col min="256" max="16384" width="0" style="13" hidden="1"/>
  </cols>
  <sheetData>
    <row r="1" spans="1:23" ht="33.75" customHeight="1" x14ac:dyDescent="0.2">
      <c r="A1" s="17"/>
      <c r="B1" s="17"/>
      <c r="C1" s="17"/>
      <c r="D1" s="17"/>
      <c r="E1" s="17"/>
      <c r="F1" s="17"/>
      <c r="G1" s="17"/>
      <c r="H1" s="17"/>
      <c r="I1" s="17"/>
    </row>
    <row r="2" spans="1:23" s="8" customFormat="1" ht="15" x14ac:dyDescent="0.25">
      <c r="A2" s="1"/>
      <c r="B2" s="84" t="s">
        <v>60</v>
      </c>
      <c r="C2" s="37"/>
      <c r="D2" s="1"/>
      <c r="E2" s="38"/>
      <c r="F2" s="1"/>
      <c r="G2" s="1"/>
      <c r="H2" s="1"/>
      <c r="I2" s="1"/>
    </row>
    <row r="3" spans="1:23" s="8" customFormat="1" ht="15" x14ac:dyDescent="0.25">
      <c r="A3" s="1"/>
      <c r="B3" s="84" t="s">
        <v>26</v>
      </c>
      <c r="C3" s="37"/>
      <c r="D3" s="1"/>
      <c r="E3" s="38"/>
      <c r="F3" s="1"/>
      <c r="G3" s="1"/>
      <c r="H3" s="1"/>
      <c r="I3" s="1"/>
    </row>
    <row r="4" spans="1:23" ht="28.5" customHeight="1" thickBot="1" x14ac:dyDescent="0.25">
      <c r="A4" s="17"/>
      <c r="B4" s="17"/>
      <c r="C4" s="45" t="s">
        <v>18</v>
      </c>
      <c r="D4" s="17"/>
      <c r="E4" s="17"/>
      <c r="F4" s="17"/>
      <c r="G4" s="17"/>
      <c r="H4" s="17"/>
      <c r="I4" s="17"/>
      <c r="R4" s="9"/>
    </row>
    <row r="5" spans="1:23" ht="36.75" thickBot="1" x14ac:dyDescent="0.25">
      <c r="A5" s="17"/>
      <c r="B5" s="18"/>
      <c r="C5" s="280" t="s">
        <v>14</v>
      </c>
      <c r="D5" s="288"/>
      <c r="E5" s="52" t="s">
        <v>59</v>
      </c>
      <c r="F5" s="18"/>
      <c r="G5" s="18"/>
      <c r="H5" s="18"/>
      <c r="I5" s="18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x14ac:dyDescent="0.2">
      <c r="A6" s="17"/>
      <c r="B6" s="2"/>
      <c r="C6" s="291" t="s">
        <v>68</v>
      </c>
      <c r="D6" s="292"/>
      <c r="E6" s="57">
        <v>73704541</v>
      </c>
      <c r="F6" s="2"/>
      <c r="G6" s="2"/>
      <c r="H6" s="2"/>
      <c r="I6" s="2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x14ac:dyDescent="0.2">
      <c r="A7" s="17"/>
      <c r="B7" s="2"/>
      <c r="C7" s="276">
        <v>2003</v>
      </c>
      <c r="D7" s="277"/>
      <c r="E7" s="57">
        <v>229626272</v>
      </c>
      <c r="F7" s="2"/>
      <c r="G7" s="2"/>
      <c r="H7" s="2"/>
      <c r="I7" s="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x14ac:dyDescent="0.2">
      <c r="A8" s="17"/>
      <c r="B8" s="2"/>
      <c r="C8" s="276">
        <v>2004</v>
      </c>
      <c r="D8" s="277"/>
      <c r="E8" s="57">
        <v>500588380</v>
      </c>
      <c r="F8" s="2"/>
      <c r="G8" s="2"/>
      <c r="H8" s="2"/>
      <c r="I8" s="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x14ac:dyDescent="0.2">
      <c r="A9" s="17"/>
      <c r="B9" s="2"/>
      <c r="C9" s="276">
        <v>2005</v>
      </c>
      <c r="D9" s="277"/>
      <c r="E9" s="57">
        <v>826781397</v>
      </c>
      <c r="F9" s="2"/>
      <c r="G9" s="2"/>
      <c r="H9" s="2"/>
      <c r="I9" s="2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x14ac:dyDescent="0.2">
      <c r="A10" s="17"/>
      <c r="B10" s="2"/>
      <c r="C10" s="276">
        <v>2006</v>
      </c>
      <c r="D10" s="277"/>
      <c r="E10" s="57">
        <v>982954537</v>
      </c>
      <c r="F10" s="2"/>
      <c r="G10" s="2"/>
      <c r="H10" s="2"/>
      <c r="I10" s="2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x14ac:dyDescent="0.2">
      <c r="A11" s="17"/>
      <c r="B11" s="2"/>
      <c r="C11" s="276">
        <v>2007</v>
      </c>
      <c r="D11" s="277"/>
      <c r="E11" s="57">
        <v>1188918355</v>
      </c>
      <c r="F11" s="2"/>
      <c r="G11" s="2"/>
      <c r="H11" s="2"/>
      <c r="I11" s="2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x14ac:dyDescent="0.2">
      <c r="A12" s="17"/>
      <c r="B12" s="2"/>
      <c r="C12" s="276">
        <v>2008</v>
      </c>
      <c r="D12" s="277"/>
      <c r="E12" s="57">
        <v>1481557346</v>
      </c>
      <c r="F12" s="2"/>
      <c r="G12" s="2"/>
      <c r="H12" s="2"/>
      <c r="I12" s="2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x14ac:dyDescent="0.2">
      <c r="A13" s="17"/>
      <c r="B13" s="2"/>
      <c r="C13" s="276">
        <v>2009</v>
      </c>
      <c r="D13" s="277"/>
      <c r="E13" s="57">
        <v>1695114193</v>
      </c>
      <c r="F13" s="2"/>
      <c r="G13" s="2"/>
      <c r="H13" s="2"/>
      <c r="I13" s="2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x14ac:dyDescent="0.2">
      <c r="A14" s="17"/>
      <c r="B14" s="2"/>
      <c r="C14" s="276">
        <v>2010</v>
      </c>
      <c r="D14" s="277"/>
      <c r="E14" s="57">
        <f>+E35</f>
        <v>1934034596</v>
      </c>
      <c r="F14" s="2"/>
      <c r="G14" s="2"/>
      <c r="H14" s="2"/>
      <c r="I14" s="2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x14ac:dyDescent="0.2">
      <c r="A15" s="17"/>
      <c r="B15" s="2"/>
      <c r="C15" s="276">
        <v>2011</v>
      </c>
      <c r="D15" s="277"/>
      <c r="E15" s="57">
        <f>+E48</f>
        <v>2088486123</v>
      </c>
      <c r="F15" s="2"/>
      <c r="G15" s="2"/>
      <c r="H15" s="2"/>
      <c r="I15" s="2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2">
      <c r="A16" s="17"/>
      <c r="B16" s="2"/>
      <c r="C16" s="276">
        <v>2012</v>
      </c>
      <c r="D16" s="277"/>
      <c r="E16" s="57">
        <f>+E61</f>
        <v>2143775147</v>
      </c>
      <c r="F16" s="2"/>
      <c r="G16" s="2"/>
      <c r="H16" s="2"/>
      <c r="I16" s="2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x14ac:dyDescent="0.2">
      <c r="A17" s="17"/>
      <c r="B17" s="2"/>
      <c r="C17" s="276">
        <v>2013</v>
      </c>
      <c r="D17" s="277"/>
      <c r="E17" s="57">
        <f>+E74</f>
        <v>1856070577</v>
      </c>
      <c r="F17" s="2"/>
      <c r="G17" s="2"/>
      <c r="H17" s="2"/>
      <c r="I17" s="2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x14ac:dyDescent="0.2">
      <c r="A18" s="17"/>
      <c r="B18" s="2"/>
      <c r="C18" s="276">
        <v>2014</v>
      </c>
      <c r="D18" s="277"/>
      <c r="E18" s="57">
        <f>+E87</f>
        <v>1478324359</v>
      </c>
      <c r="F18" s="2"/>
      <c r="G18" s="2"/>
      <c r="H18" s="2"/>
      <c r="I18" s="2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3.5" thickBot="1" x14ac:dyDescent="0.25">
      <c r="A19" s="17"/>
      <c r="B19" s="2"/>
      <c r="C19" s="278">
        <v>2015</v>
      </c>
      <c r="D19" s="279"/>
      <c r="E19" s="150">
        <f>+E100</f>
        <v>1301257531</v>
      </c>
      <c r="F19" s="2"/>
      <c r="G19" s="2"/>
      <c r="H19" s="2"/>
      <c r="I19" s="2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x14ac:dyDescent="0.2">
      <c r="A20" s="17"/>
      <c r="B20" s="4"/>
      <c r="C20" s="6"/>
      <c r="D20" s="158"/>
      <c r="E20" s="42"/>
      <c r="F20" s="4"/>
      <c r="G20" s="4"/>
      <c r="H20" s="4"/>
      <c r="I20" s="4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ht="13.5" thickBot="1" x14ac:dyDescent="0.25">
      <c r="A21" s="17"/>
      <c r="B21" s="4"/>
      <c r="C21" s="6"/>
      <c r="D21" s="158"/>
      <c r="E21" s="42"/>
      <c r="F21" s="4"/>
      <c r="G21" s="4"/>
      <c r="H21" s="4"/>
      <c r="I21" s="4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48.75" thickBot="1" x14ac:dyDescent="0.25">
      <c r="A22" s="17"/>
      <c r="B22" s="4"/>
      <c r="C22" s="50" t="s">
        <v>0</v>
      </c>
      <c r="D22" s="50" t="s">
        <v>1</v>
      </c>
      <c r="E22" s="67" t="s">
        <v>57</v>
      </c>
      <c r="F22" s="52" t="s">
        <v>58</v>
      </c>
      <c r="H22" s="4"/>
      <c r="I22" s="4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x14ac:dyDescent="0.2">
      <c r="A23" s="17"/>
      <c r="B23" s="4"/>
      <c r="C23" s="59">
        <v>2010</v>
      </c>
      <c r="D23" s="154" t="s">
        <v>2</v>
      </c>
      <c r="E23" s="2">
        <v>153753230</v>
      </c>
      <c r="F23" s="56">
        <v>3511067</v>
      </c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x14ac:dyDescent="0.2">
      <c r="A24" s="17"/>
      <c r="B24" s="4"/>
      <c r="C24" s="59"/>
      <c r="D24" s="154" t="s">
        <v>19</v>
      </c>
      <c r="E24" s="2">
        <v>138181944</v>
      </c>
      <c r="F24" s="56">
        <v>2670706</v>
      </c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x14ac:dyDescent="0.2">
      <c r="A25" s="17"/>
      <c r="B25" s="4"/>
      <c r="C25" s="59"/>
      <c r="D25" s="154" t="s">
        <v>4</v>
      </c>
      <c r="E25" s="2">
        <v>188335743</v>
      </c>
      <c r="F25" s="56">
        <v>2754322</v>
      </c>
      <c r="G25" s="4"/>
      <c r="H25" s="4"/>
      <c r="I25" s="4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x14ac:dyDescent="0.2">
      <c r="A26" s="17"/>
      <c r="B26" s="4"/>
      <c r="C26" s="59"/>
      <c r="D26" s="154" t="s">
        <v>5</v>
      </c>
      <c r="E26" s="2">
        <v>163700876</v>
      </c>
      <c r="F26" s="56">
        <v>2790277</v>
      </c>
      <c r="G26" s="4"/>
      <c r="H26" s="4"/>
      <c r="I26" s="4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x14ac:dyDescent="0.2">
      <c r="A27" s="17"/>
      <c r="B27" s="4"/>
      <c r="C27" s="59"/>
      <c r="D27" s="154" t="s">
        <v>6</v>
      </c>
      <c r="E27" s="2">
        <v>161711833</v>
      </c>
      <c r="F27" s="56">
        <v>2514699</v>
      </c>
      <c r="G27" s="4"/>
      <c r="H27" s="4"/>
      <c r="I27" s="4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x14ac:dyDescent="0.2">
      <c r="A28" s="17"/>
      <c r="B28" s="4"/>
      <c r="C28" s="59"/>
      <c r="D28" s="154" t="s">
        <v>7</v>
      </c>
      <c r="E28" s="2">
        <v>151724511</v>
      </c>
      <c r="F28" s="56">
        <v>3714034</v>
      </c>
      <c r="G28" s="4"/>
      <c r="H28" s="4"/>
      <c r="I28" s="4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x14ac:dyDescent="0.2">
      <c r="A29" s="17"/>
      <c r="B29" s="4"/>
      <c r="C29" s="59"/>
      <c r="D29" s="154" t="s">
        <v>8</v>
      </c>
      <c r="E29" s="2">
        <v>157717543</v>
      </c>
      <c r="F29" s="56">
        <v>2836100</v>
      </c>
      <c r="G29" s="4"/>
      <c r="H29" s="4"/>
      <c r="I29" s="4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x14ac:dyDescent="0.2">
      <c r="A30" s="17"/>
      <c r="B30" s="4"/>
      <c r="C30" s="59"/>
      <c r="D30" s="154" t="s">
        <v>9</v>
      </c>
      <c r="E30" s="2">
        <v>160400402</v>
      </c>
      <c r="F30" s="56">
        <v>2643966</v>
      </c>
      <c r="G30" s="4"/>
      <c r="H30" s="4"/>
      <c r="I30" s="4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x14ac:dyDescent="0.2">
      <c r="A31" s="17"/>
      <c r="B31" s="4"/>
      <c r="C31" s="59"/>
      <c r="D31" s="154" t="s">
        <v>10</v>
      </c>
      <c r="E31" s="2">
        <v>160737413</v>
      </c>
      <c r="F31" s="56">
        <v>2486902</v>
      </c>
      <c r="G31" s="4"/>
      <c r="H31" s="4"/>
      <c r="I31" s="4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x14ac:dyDescent="0.2">
      <c r="A32" s="17"/>
      <c r="B32" s="4"/>
      <c r="C32" s="59"/>
      <c r="D32" s="154" t="s">
        <v>11</v>
      </c>
      <c r="E32" s="2">
        <v>165686988</v>
      </c>
      <c r="F32" s="56">
        <v>2211901</v>
      </c>
      <c r="G32" s="4"/>
      <c r="H32" s="4"/>
      <c r="I32" s="4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x14ac:dyDescent="0.2">
      <c r="A33" s="17"/>
      <c r="B33" s="4"/>
      <c r="C33" s="59"/>
      <c r="D33" s="154" t="s">
        <v>12</v>
      </c>
      <c r="E33" s="2">
        <v>159979511</v>
      </c>
      <c r="F33" s="56">
        <v>1955976</v>
      </c>
      <c r="G33" s="4"/>
      <c r="H33" s="4"/>
      <c r="I33" s="4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x14ac:dyDescent="0.2">
      <c r="A34" s="17"/>
      <c r="B34" s="4"/>
      <c r="C34" s="59"/>
      <c r="D34" s="154" t="s">
        <v>13</v>
      </c>
      <c r="E34" s="2">
        <v>172104602</v>
      </c>
      <c r="F34" s="56">
        <v>2069027</v>
      </c>
      <c r="G34" s="4"/>
      <c r="H34" s="4"/>
      <c r="I34" s="4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ht="13.5" thickBot="1" x14ac:dyDescent="0.25">
      <c r="A35" s="17"/>
      <c r="B35" s="4"/>
      <c r="C35" s="61" t="s">
        <v>56</v>
      </c>
      <c r="D35" s="155"/>
      <c r="E35" s="68">
        <f>SUM(E23:E34)</f>
        <v>1934034596</v>
      </c>
      <c r="F35" s="66">
        <f>SUM(F23:F34)</f>
        <v>32158977</v>
      </c>
      <c r="G35" s="42"/>
      <c r="H35" s="4"/>
      <c r="I35" s="4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x14ac:dyDescent="0.2">
      <c r="A36" s="17"/>
      <c r="B36" s="4"/>
      <c r="C36" s="60">
        <v>2011</v>
      </c>
      <c r="D36" s="154" t="s">
        <v>2</v>
      </c>
      <c r="E36" s="2">
        <v>173833457</v>
      </c>
      <c r="F36" s="56">
        <v>2257427</v>
      </c>
      <c r="G36" s="42"/>
      <c r="H36" s="4"/>
      <c r="I36" s="4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x14ac:dyDescent="0.2">
      <c r="A37" s="17"/>
      <c r="B37" s="4"/>
      <c r="C37" s="59"/>
      <c r="D37" s="154" t="s">
        <v>3</v>
      </c>
      <c r="E37" s="2">
        <v>150962581</v>
      </c>
      <c r="F37" s="56">
        <v>1772268</v>
      </c>
      <c r="G37" s="42"/>
      <c r="H37" s="4"/>
      <c r="I37" s="4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x14ac:dyDescent="0.2">
      <c r="A38" s="17"/>
      <c r="B38" s="4"/>
      <c r="C38" s="59"/>
      <c r="D38" s="154" t="s">
        <v>4</v>
      </c>
      <c r="E38" s="2">
        <v>175593334</v>
      </c>
      <c r="F38" s="56">
        <v>1893738</v>
      </c>
      <c r="G38" s="42"/>
      <c r="H38" s="4"/>
      <c r="I38" s="4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x14ac:dyDescent="0.2">
      <c r="A39" s="17"/>
      <c r="B39" s="4"/>
      <c r="C39" s="59"/>
      <c r="D39" s="154" t="s">
        <v>5</v>
      </c>
      <c r="E39" s="2">
        <v>170369449</v>
      </c>
      <c r="F39" s="56">
        <v>1809052</v>
      </c>
      <c r="G39" s="42"/>
      <c r="H39" s="4"/>
      <c r="I39" s="4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x14ac:dyDescent="0.2">
      <c r="A40" s="17"/>
      <c r="B40" s="4"/>
      <c r="C40" s="59"/>
      <c r="D40" s="154" t="s">
        <v>6</v>
      </c>
      <c r="E40" s="2">
        <v>170956965</v>
      </c>
      <c r="F40" s="56">
        <v>1897846</v>
      </c>
      <c r="G40" s="42"/>
      <c r="H40" s="4"/>
      <c r="I40" s="4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2">
      <c r="A41" s="17"/>
      <c r="B41" s="4"/>
      <c r="C41" s="59"/>
      <c r="D41" s="154" t="s">
        <v>7</v>
      </c>
      <c r="E41" s="2">
        <v>168291364</v>
      </c>
      <c r="F41" s="56">
        <v>1930388</v>
      </c>
      <c r="G41" s="42"/>
      <c r="H41" s="4"/>
      <c r="I41" s="4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x14ac:dyDescent="0.2">
      <c r="A42" s="17"/>
      <c r="B42" s="4"/>
      <c r="C42" s="59"/>
      <c r="D42" s="154" t="s">
        <v>8</v>
      </c>
      <c r="E42" s="2">
        <v>172778004</v>
      </c>
      <c r="F42" s="56">
        <v>1953264</v>
      </c>
      <c r="G42" s="42"/>
      <c r="H42" s="4"/>
      <c r="I42" s="4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x14ac:dyDescent="0.2">
      <c r="A43" s="17"/>
      <c r="B43" s="4"/>
      <c r="C43" s="59"/>
      <c r="D43" s="154" t="s">
        <v>9</v>
      </c>
      <c r="E43" s="201">
        <v>177735285</v>
      </c>
      <c r="F43" s="202">
        <v>1947977</v>
      </c>
      <c r="G43" s="42"/>
      <c r="H43" s="4"/>
      <c r="I43" s="4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x14ac:dyDescent="0.2">
      <c r="A44" s="17"/>
      <c r="B44" s="4"/>
      <c r="C44" s="59"/>
      <c r="D44" s="154" t="s">
        <v>10</v>
      </c>
      <c r="E44" s="2">
        <v>172392539</v>
      </c>
      <c r="F44" s="56">
        <v>1890810</v>
      </c>
      <c r="G44" s="42"/>
      <c r="H44" s="4"/>
      <c r="I44" s="4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x14ac:dyDescent="0.2">
      <c r="A45" s="17"/>
      <c r="B45" s="4"/>
      <c r="C45" s="59"/>
      <c r="D45" s="154" t="s">
        <v>11</v>
      </c>
      <c r="E45" s="2">
        <v>180903522</v>
      </c>
      <c r="F45" s="56">
        <v>1956457</v>
      </c>
      <c r="G45" s="42"/>
      <c r="H45" s="4"/>
      <c r="I45" s="4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x14ac:dyDescent="0.2">
      <c r="A46" s="17"/>
      <c r="B46" s="4"/>
      <c r="C46" s="59"/>
      <c r="D46" s="154" t="s">
        <v>12</v>
      </c>
      <c r="E46" s="2">
        <v>178838263</v>
      </c>
      <c r="F46" s="56">
        <v>1926788</v>
      </c>
      <c r="G46" s="42"/>
      <c r="H46" s="4"/>
      <c r="I46" s="4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x14ac:dyDescent="0.2">
      <c r="A47" s="17"/>
      <c r="B47" s="4"/>
      <c r="C47" s="59"/>
      <c r="D47" s="154" t="s">
        <v>13</v>
      </c>
      <c r="E47" s="2">
        <v>195831360</v>
      </c>
      <c r="F47" s="56">
        <v>2092897</v>
      </c>
      <c r="G47" s="42"/>
      <c r="H47" s="4"/>
      <c r="I47" s="4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ht="13.5" thickBot="1" x14ac:dyDescent="0.25">
      <c r="A48" s="17"/>
      <c r="B48" s="4"/>
      <c r="C48" s="61" t="s">
        <v>65</v>
      </c>
      <c r="D48" s="155"/>
      <c r="E48" s="68">
        <f>SUM(E36:E47)</f>
        <v>2088486123</v>
      </c>
      <c r="F48" s="66">
        <f>SUM(F36:F47)</f>
        <v>23328912</v>
      </c>
      <c r="G48" s="42"/>
      <c r="H48" s="4"/>
      <c r="I48" s="4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x14ac:dyDescent="0.2">
      <c r="A49" s="17"/>
      <c r="B49" s="4"/>
      <c r="C49" s="65">
        <v>2012</v>
      </c>
      <c r="D49" s="153" t="s">
        <v>2</v>
      </c>
      <c r="E49" s="203">
        <v>186867482</v>
      </c>
      <c r="F49" s="204">
        <v>2195158</v>
      </c>
      <c r="G49" s="42"/>
      <c r="H49" s="4"/>
      <c r="I49" s="4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x14ac:dyDescent="0.2">
      <c r="A50" s="17"/>
      <c r="B50" s="4"/>
      <c r="C50" s="59"/>
      <c r="D50" s="154" t="s">
        <v>3</v>
      </c>
      <c r="E50" s="201">
        <v>163767723</v>
      </c>
      <c r="F50" s="202">
        <v>1880068</v>
      </c>
      <c r="G50" s="42"/>
      <c r="H50" s="4"/>
      <c r="I50" s="4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x14ac:dyDescent="0.2">
      <c r="A51" s="17"/>
      <c r="B51" s="4"/>
      <c r="C51" s="59"/>
      <c r="D51" s="154" t="s">
        <v>4</v>
      </c>
      <c r="E51" s="2">
        <v>188010586</v>
      </c>
      <c r="F51" s="56">
        <v>1815281</v>
      </c>
      <c r="G51" s="42"/>
      <c r="H51" s="4"/>
      <c r="I51" s="4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x14ac:dyDescent="0.2">
      <c r="A52" s="17"/>
      <c r="B52" s="4"/>
      <c r="C52" s="59"/>
      <c r="D52" s="154" t="s">
        <v>5</v>
      </c>
      <c r="E52" s="2">
        <v>182197880</v>
      </c>
      <c r="F52" s="56">
        <v>1850044</v>
      </c>
      <c r="G52" s="42"/>
      <c r="H52" s="4"/>
      <c r="I52" s="4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x14ac:dyDescent="0.2">
      <c r="A53" s="17"/>
      <c r="B53" s="4"/>
      <c r="C53" s="59"/>
      <c r="D53" s="154" t="s">
        <v>6</v>
      </c>
      <c r="E53" s="2">
        <v>185071437</v>
      </c>
      <c r="F53" s="56">
        <v>1954597</v>
      </c>
      <c r="G53" s="42"/>
      <c r="H53" s="4"/>
      <c r="I53" s="4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x14ac:dyDescent="0.2">
      <c r="A54" s="17"/>
      <c r="B54" s="4"/>
      <c r="C54" s="59"/>
      <c r="D54" s="154" t="s">
        <v>7</v>
      </c>
      <c r="E54" s="2">
        <v>177647340</v>
      </c>
      <c r="F54" s="56">
        <v>1911659</v>
      </c>
      <c r="G54" s="42"/>
      <c r="H54" s="4"/>
      <c r="I54" s="4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x14ac:dyDescent="0.2">
      <c r="A55" s="17"/>
      <c r="B55" s="4"/>
      <c r="C55" s="59"/>
      <c r="D55" s="154" t="s">
        <v>8</v>
      </c>
      <c r="E55" s="2">
        <v>177387452</v>
      </c>
      <c r="F55" s="56">
        <v>2130749</v>
      </c>
      <c r="G55" s="42"/>
      <c r="H55" s="4"/>
      <c r="I55" s="4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x14ac:dyDescent="0.2">
      <c r="A56" s="17"/>
      <c r="B56" s="4"/>
      <c r="C56" s="59"/>
      <c r="D56" s="154" t="s">
        <v>9</v>
      </c>
      <c r="E56" s="2">
        <v>183368623</v>
      </c>
      <c r="F56" s="56">
        <v>2060079</v>
      </c>
      <c r="G56" s="42"/>
      <c r="H56" s="4"/>
      <c r="I56" s="4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x14ac:dyDescent="0.2">
      <c r="A57" s="17"/>
      <c r="B57" s="4"/>
      <c r="C57" s="59"/>
      <c r="D57" s="154" t="s">
        <v>10</v>
      </c>
      <c r="E57" s="2">
        <v>170703237</v>
      </c>
      <c r="F57" s="56">
        <v>2001846</v>
      </c>
      <c r="G57" s="42"/>
      <c r="H57" s="4"/>
      <c r="I57" s="4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x14ac:dyDescent="0.2">
      <c r="A58" s="17"/>
      <c r="B58" s="4"/>
      <c r="C58" s="59"/>
      <c r="D58" s="154" t="s">
        <v>11</v>
      </c>
      <c r="E58" s="2">
        <v>180098872</v>
      </c>
      <c r="F58" s="56">
        <v>2015942</v>
      </c>
      <c r="G58" s="42"/>
      <c r="H58" s="4"/>
      <c r="I58" s="4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x14ac:dyDescent="0.2">
      <c r="A59" s="17"/>
      <c r="B59" s="4"/>
      <c r="C59" s="59"/>
      <c r="D59" s="154" t="s">
        <v>12</v>
      </c>
      <c r="E59" s="2">
        <v>169869733</v>
      </c>
      <c r="F59" s="56">
        <v>1851288</v>
      </c>
      <c r="G59" s="42"/>
      <c r="H59" s="4"/>
      <c r="I59" s="4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x14ac:dyDescent="0.2">
      <c r="A60" s="17"/>
      <c r="B60" s="4"/>
      <c r="C60" s="59"/>
      <c r="D60" s="154" t="s">
        <v>13</v>
      </c>
      <c r="E60" s="2">
        <v>178784782</v>
      </c>
      <c r="F60" s="56">
        <v>2002461</v>
      </c>
      <c r="G60" s="42"/>
      <c r="H60" s="4"/>
      <c r="I60" s="4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ht="13.5" thickBot="1" x14ac:dyDescent="0.25">
      <c r="A61" s="17"/>
      <c r="B61" s="4"/>
      <c r="C61" s="61" t="s">
        <v>66</v>
      </c>
      <c r="D61" s="155"/>
      <c r="E61" s="68">
        <f>SUM(E49:E60)</f>
        <v>2143775147</v>
      </c>
      <c r="F61" s="95">
        <f>SUM(F49:F60)</f>
        <v>23669172</v>
      </c>
      <c r="G61" s="42"/>
      <c r="H61" s="4"/>
      <c r="I61" s="4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x14ac:dyDescent="0.2">
      <c r="A62" s="17"/>
      <c r="B62" s="4"/>
      <c r="C62" s="110">
        <v>2013</v>
      </c>
      <c r="D62" s="154" t="s">
        <v>2</v>
      </c>
      <c r="E62" s="76">
        <v>167306616</v>
      </c>
      <c r="F62" s="69">
        <v>2027711</v>
      </c>
      <c r="G62" s="42"/>
      <c r="H62" s="4"/>
      <c r="I62" s="4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x14ac:dyDescent="0.2">
      <c r="A63" s="17"/>
      <c r="B63" s="4"/>
      <c r="C63" s="110"/>
      <c r="D63" s="154" t="s">
        <v>3</v>
      </c>
      <c r="E63" s="58">
        <v>151525305</v>
      </c>
      <c r="F63" s="56">
        <v>1782844</v>
      </c>
      <c r="G63" s="42"/>
      <c r="H63" s="4"/>
      <c r="I63" s="4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x14ac:dyDescent="0.2">
      <c r="A64" s="17"/>
      <c r="B64" s="4"/>
      <c r="C64" s="110"/>
      <c r="D64" s="154" t="s">
        <v>4</v>
      </c>
      <c r="E64" s="58">
        <v>173036898</v>
      </c>
      <c r="F64" s="56">
        <v>1589500</v>
      </c>
      <c r="G64" s="42"/>
      <c r="H64" s="4"/>
      <c r="I64" s="4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x14ac:dyDescent="0.2">
      <c r="A65" s="17"/>
      <c r="B65" s="4"/>
      <c r="C65" s="110"/>
      <c r="D65" s="154" t="s">
        <v>5</v>
      </c>
      <c r="E65" s="58">
        <v>158692446</v>
      </c>
      <c r="F65" s="56">
        <v>1643751</v>
      </c>
      <c r="G65" s="42"/>
      <c r="H65" s="4"/>
      <c r="I65" s="4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x14ac:dyDescent="0.2">
      <c r="A66" s="17"/>
      <c r="B66" s="4"/>
      <c r="C66" s="110"/>
      <c r="D66" s="154" t="s">
        <v>6</v>
      </c>
      <c r="E66" s="58">
        <v>159617014</v>
      </c>
      <c r="F66" s="56">
        <v>1629949</v>
      </c>
      <c r="G66" s="42"/>
      <c r="H66" s="4"/>
      <c r="I66" s="4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x14ac:dyDescent="0.2">
      <c r="A67" s="17"/>
      <c r="B67" s="4"/>
      <c r="C67" s="110"/>
      <c r="D67" s="154" t="s">
        <v>7</v>
      </c>
      <c r="E67" s="58">
        <v>156324362</v>
      </c>
      <c r="F67" s="56">
        <v>1444582</v>
      </c>
      <c r="G67" s="42"/>
      <c r="H67" s="4"/>
      <c r="I67" s="4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x14ac:dyDescent="0.2">
      <c r="A68" s="17"/>
      <c r="B68" s="4"/>
      <c r="C68" s="59"/>
      <c r="D68" s="154" t="s">
        <v>8</v>
      </c>
      <c r="E68" s="58">
        <v>152790756</v>
      </c>
      <c r="F68" s="56">
        <v>1422098</v>
      </c>
      <c r="G68" s="42"/>
      <c r="H68" s="4"/>
      <c r="I68" s="4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x14ac:dyDescent="0.2">
      <c r="A69" s="17"/>
      <c r="B69" s="16"/>
      <c r="C69" s="59"/>
      <c r="D69" s="154" t="s">
        <v>9</v>
      </c>
      <c r="E69" s="58">
        <v>149602570</v>
      </c>
      <c r="F69" s="56">
        <v>1622073</v>
      </c>
      <c r="G69" s="16"/>
      <c r="H69" s="16"/>
      <c r="I69" s="16"/>
      <c r="J69" s="14"/>
      <c r="K69" s="14"/>
      <c r="W69" s="9"/>
    </row>
    <row r="70" spans="1:23" x14ac:dyDescent="0.2">
      <c r="A70" s="17"/>
      <c r="B70" s="16"/>
      <c r="C70" s="59"/>
      <c r="D70" s="154" t="s">
        <v>10</v>
      </c>
      <c r="E70" s="58">
        <v>147360528</v>
      </c>
      <c r="F70" s="56">
        <v>1521691</v>
      </c>
      <c r="G70" s="16"/>
      <c r="H70" s="16"/>
      <c r="I70" s="16"/>
      <c r="J70" s="14"/>
      <c r="K70" s="14"/>
      <c r="W70" s="9"/>
    </row>
    <row r="71" spans="1:23" ht="12" customHeight="1" x14ac:dyDescent="0.2">
      <c r="A71" s="17"/>
      <c r="B71" s="16"/>
      <c r="C71" s="59"/>
      <c r="D71" s="154" t="s">
        <v>11</v>
      </c>
      <c r="E71" s="58">
        <v>158172473</v>
      </c>
      <c r="F71" s="56">
        <v>1535903</v>
      </c>
      <c r="G71" s="16"/>
      <c r="H71" s="16"/>
      <c r="I71" s="16"/>
      <c r="J71" s="14"/>
      <c r="K71" s="14"/>
      <c r="W71" s="9"/>
    </row>
    <row r="72" spans="1:23" x14ac:dyDescent="0.2">
      <c r="A72" s="17"/>
      <c r="B72" s="16"/>
      <c r="C72" s="59"/>
      <c r="D72" s="154" t="s">
        <v>12</v>
      </c>
      <c r="E72" s="58">
        <v>139787557</v>
      </c>
      <c r="F72" s="56">
        <v>1501422</v>
      </c>
      <c r="G72" s="16"/>
      <c r="H72" s="16"/>
      <c r="I72" s="16"/>
      <c r="J72" s="14"/>
      <c r="K72" s="14"/>
      <c r="W72" s="9"/>
    </row>
    <row r="73" spans="1:23" x14ac:dyDescent="0.2">
      <c r="A73" s="17"/>
      <c r="B73" s="16"/>
      <c r="C73" s="59"/>
      <c r="D73" s="154" t="s">
        <v>13</v>
      </c>
      <c r="E73" s="58">
        <v>141854052</v>
      </c>
      <c r="F73" s="56">
        <v>1498235</v>
      </c>
      <c r="G73" s="16"/>
      <c r="H73" s="16"/>
      <c r="I73" s="16"/>
      <c r="J73" s="14"/>
      <c r="K73" s="14"/>
      <c r="W73" s="9"/>
    </row>
    <row r="74" spans="1:23" ht="13.5" thickBot="1" x14ac:dyDescent="0.25">
      <c r="A74" s="17"/>
      <c r="B74" s="16"/>
      <c r="C74" s="61" t="s">
        <v>67</v>
      </c>
      <c r="D74" s="155"/>
      <c r="E74" s="96">
        <f>SUM(E62:E73)</f>
        <v>1856070577</v>
      </c>
      <c r="F74" s="95">
        <f>SUM(F62:F73)</f>
        <v>19219759</v>
      </c>
      <c r="G74" s="16"/>
      <c r="H74" s="16"/>
      <c r="I74" s="16"/>
      <c r="J74" s="14"/>
      <c r="K74" s="14"/>
      <c r="W74" s="9"/>
    </row>
    <row r="75" spans="1:23" x14ac:dyDescent="0.2">
      <c r="A75" s="17"/>
      <c r="B75" s="16"/>
      <c r="C75" s="65">
        <v>2014</v>
      </c>
      <c r="D75" s="153" t="s">
        <v>2</v>
      </c>
      <c r="E75" s="76">
        <v>133715470</v>
      </c>
      <c r="F75" s="69">
        <v>1536422</v>
      </c>
      <c r="G75" s="16"/>
      <c r="H75" s="16"/>
      <c r="I75" s="16"/>
      <c r="J75" s="14"/>
      <c r="K75" s="14"/>
      <c r="W75" s="9"/>
    </row>
    <row r="76" spans="1:23" x14ac:dyDescent="0.2">
      <c r="A76" s="17"/>
      <c r="B76" s="16"/>
      <c r="C76" s="110"/>
      <c r="D76" s="154" t="s">
        <v>3</v>
      </c>
      <c r="E76" s="58">
        <v>123904681</v>
      </c>
      <c r="F76" s="56">
        <v>1408840</v>
      </c>
      <c r="G76" s="16"/>
      <c r="H76" s="16"/>
      <c r="I76" s="16"/>
      <c r="J76" s="14"/>
      <c r="K76" s="14"/>
      <c r="W76" s="9"/>
    </row>
    <row r="77" spans="1:23" x14ac:dyDescent="0.2">
      <c r="A77" s="17"/>
      <c r="B77" s="16"/>
      <c r="C77" s="110"/>
      <c r="D77" s="154" t="s">
        <v>4</v>
      </c>
      <c r="E77" s="58">
        <v>139092182</v>
      </c>
      <c r="F77" s="56">
        <v>1387097</v>
      </c>
      <c r="G77" s="16"/>
      <c r="H77" s="16"/>
      <c r="I77" s="16"/>
      <c r="J77" s="14"/>
      <c r="K77" s="14"/>
      <c r="W77" s="9"/>
    </row>
    <row r="78" spans="1:23" x14ac:dyDescent="0.2">
      <c r="A78" s="17"/>
      <c r="B78" s="16"/>
      <c r="C78" s="110"/>
      <c r="D78" s="154" t="s">
        <v>5</v>
      </c>
      <c r="E78" s="58">
        <v>126794573</v>
      </c>
      <c r="F78" s="56">
        <v>1392910</v>
      </c>
      <c r="G78" s="16"/>
      <c r="H78" s="16"/>
      <c r="I78" s="16"/>
      <c r="J78" s="14"/>
      <c r="K78" s="14"/>
      <c r="W78" s="9"/>
    </row>
    <row r="79" spans="1:23" x14ac:dyDescent="0.2">
      <c r="A79" s="17"/>
      <c r="B79" s="16"/>
      <c r="C79" s="110"/>
      <c r="D79" s="154" t="s">
        <v>6</v>
      </c>
      <c r="E79" s="58">
        <v>124346454</v>
      </c>
      <c r="F79" s="56">
        <v>1384431</v>
      </c>
      <c r="G79" s="16"/>
      <c r="H79" s="16"/>
      <c r="I79" s="16"/>
      <c r="J79" s="14"/>
      <c r="K79" s="14"/>
      <c r="W79" s="9"/>
    </row>
    <row r="80" spans="1:23" x14ac:dyDescent="0.2">
      <c r="A80" s="17"/>
      <c r="B80" s="16"/>
      <c r="C80" s="110"/>
      <c r="D80" s="154" t="s">
        <v>7</v>
      </c>
      <c r="E80" s="58">
        <v>120927139</v>
      </c>
      <c r="F80" s="56">
        <v>1136962</v>
      </c>
      <c r="G80" s="16"/>
      <c r="H80" s="16"/>
      <c r="I80" s="16"/>
      <c r="J80" s="14"/>
      <c r="K80" s="14"/>
      <c r="W80" s="9"/>
    </row>
    <row r="81" spans="1:23" x14ac:dyDescent="0.2">
      <c r="C81" s="110"/>
      <c r="D81" s="154" t="s">
        <v>8</v>
      </c>
      <c r="E81" s="58">
        <v>119076998</v>
      </c>
      <c r="F81" s="56">
        <v>1189065</v>
      </c>
    </row>
    <row r="82" spans="1:23" x14ac:dyDescent="0.2">
      <c r="C82" s="110"/>
      <c r="D82" s="154" t="s">
        <v>9</v>
      </c>
      <c r="E82" s="58">
        <v>124688674</v>
      </c>
      <c r="F82" s="56">
        <v>1239128</v>
      </c>
    </row>
    <row r="83" spans="1:23" x14ac:dyDescent="0.2">
      <c r="C83" s="110"/>
      <c r="D83" s="154" t="s">
        <v>10</v>
      </c>
      <c r="E83" s="58">
        <v>123108540</v>
      </c>
      <c r="F83" s="56">
        <v>1197524</v>
      </c>
    </row>
    <row r="84" spans="1:23" x14ac:dyDescent="0.2">
      <c r="C84" s="110"/>
      <c r="D84" s="154" t="s">
        <v>11</v>
      </c>
      <c r="E84" s="58">
        <v>113653810</v>
      </c>
      <c r="F84" s="56">
        <v>1138498</v>
      </c>
    </row>
    <row r="85" spans="1:23" x14ac:dyDescent="0.2">
      <c r="C85" s="110"/>
      <c r="D85" s="154" t="s">
        <v>12</v>
      </c>
      <c r="E85" s="58">
        <v>112968190</v>
      </c>
      <c r="F85" s="56">
        <v>1093977</v>
      </c>
    </row>
    <row r="86" spans="1:23" x14ac:dyDescent="0.2">
      <c r="C86" s="110"/>
      <c r="D86" s="154" t="s">
        <v>13</v>
      </c>
      <c r="E86" s="58">
        <v>116047648</v>
      </c>
      <c r="F86" s="56">
        <v>1108440</v>
      </c>
    </row>
    <row r="87" spans="1:23" ht="13.5" thickBot="1" x14ac:dyDescent="0.25">
      <c r="A87" s="17"/>
      <c r="B87" s="16"/>
      <c r="C87" s="61" t="s">
        <v>69</v>
      </c>
      <c r="D87" s="155"/>
      <c r="E87" s="96">
        <f>SUM(E75:E86)</f>
        <v>1478324359</v>
      </c>
      <c r="F87" s="95">
        <f>SUM(F75:F86)</f>
        <v>15213294</v>
      </c>
      <c r="G87" s="16"/>
      <c r="H87" s="16"/>
      <c r="I87" s="16"/>
      <c r="J87" s="14"/>
      <c r="K87" s="14"/>
      <c r="W87" s="9"/>
    </row>
    <row r="88" spans="1:23" x14ac:dyDescent="0.2">
      <c r="A88" s="17"/>
      <c r="B88" s="16"/>
      <c r="C88" s="110">
        <v>2015</v>
      </c>
      <c r="D88" s="153" t="s">
        <v>2</v>
      </c>
      <c r="E88" s="76">
        <v>114578245</v>
      </c>
      <c r="F88" s="69">
        <v>1054480</v>
      </c>
      <c r="G88" s="16"/>
      <c r="H88" s="16"/>
      <c r="I88" s="16"/>
      <c r="J88" s="14"/>
      <c r="K88" s="14"/>
      <c r="W88" s="9"/>
    </row>
    <row r="89" spans="1:23" x14ac:dyDescent="0.2">
      <c r="A89" s="17"/>
      <c r="B89" s="16"/>
      <c r="C89" s="110"/>
      <c r="D89" s="154" t="s">
        <v>3</v>
      </c>
      <c r="E89" s="58">
        <v>102543527</v>
      </c>
      <c r="F89" s="56">
        <v>1003698</v>
      </c>
      <c r="G89" s="16"/>
      <c r="H89" s="16"/>
      <c r="I89" s="16"/>
      <c r="J89" s="14"/>
      <c r="K89" s="14"/>
      <c r="W89" s="9"/>
    </row>
    <row r="90" spans="1:23" x14ac:dyDescent="0.2">
      <c r="A90" s="17"/>
      <c r="B90" s="16"/>
      <c r="C90" s="110"/>
      <c r="D90" s="154" t="s">
        <v>4</v>
      </c>
      <c r="E90" s="58">
        <v>115829985</v>
      </c>
      <c r="F90" s="56">
        <v>1041334</v>
      </c>
      <c r="G90" s="16"/>
      <c r="H90" s="16"/>
      <c r="I90" s="16"/>
      <c r="J90" s="14"/>
      <c r="K90" s="14"/>
      <c r="W90" s="9"/>
    </row>
    <row r="91" spans="1:23" x14ac:dyDescent="0.2">
      <c r="A91" s="17"/>
      <c r="B91" s="16"/>
      <c r="C91" s="110"/>
      <c r="D91" s="154" t="s">
        <v>5</v>
      </c>
      <c r="E91" s="58">
        <v>110296133</v>
      </c>
      <c r="F91" s="56">
        <v>929727</v>
      </c>
      <c r="G91" s="16"/>
      <c r="H91" s="16"/>
      <c r="I91" s="16"/>
      <c r="J91" s="14"/>
      <c r="K91" s="14"/>
      <c r="W91" s="9"/>
    </row>
    <row r="92" spans="1:23" x14ac:dyDescent="0.2">
      <c r="A92" s="17"/>
      <c r="B92" s="16"/>
      <c r="C92" s="110"/>
      <c r="D92" s="154" t="s">
        <v>6</v>
      </c>
      <c r="E92" s="58">
        <v>105472680</v>
      </c>
      <c r="F92" s="56">
        <v>910336</v>
      </c>
      <c r="G92" s="16"/>
      <c r="H92" s="16"/>
      <c r="I92" s="16"/>
      <c r="J92" s="14"/>
      <c r="K92" s="14"/>
      <c r="W92" s="9"/>
    </row>
    <row r="93" spans="1:23" x14ac:dyDescent="0.2">
      <c r="A93" s="17"/>
      <c r="B93" s="16"/>
      <c r="C93" s="110"/>
      <c r="D93" s="154" t="s">
        <v>7</v>
      </c>
      <c r="E93" s="58">
        <v>104086828</v>
      </c>
      <c r="F93" s="56">
        <v>786771</v>
      </c>
      <c r="G93" s="16"/>
      <c r="H93" s="16"/>
      <c r="I93" s="16"/>
      <c r="J93" s="14"/>
      <c r="K93" s="14"/>
      <c r="W93" s="9"/>
    </row>
    <row r="94" spans="1:23" x14ac:dyDescent="0.2">
      <c r="A94" s="17"/>
      <c r="B94" s="16"/>
      <c r="C94" s="110"/>
      <c r="D94" s="154" t="s">
        <v>8</v>
      </c>
      <c r="E94" s="58">
        <v>107970025</v>
      </c>
      <c r="F94" s="56">
        <v>788250</v>
      </c>
      <c r="G94" s="16"/>
      <c r="H94" s="16"/>
      <c r="I94" s="16"/>
      <c r="J94" s="14"/>
      <c r="K94" s="14"/>
      <c r="W94" s="9"/>
    </row>
    <row r="95" spans="1:23" x14ac:dyDescent="0.2">
      <c r="A95" s="17"/>
      <c r="B95" s="16"/>
      <c r="C95" s="110"/>
      <c r="D95" s="154" t="s">
        <v>9</v>
      </c>
      <c r="E95" s="58">
        <v>109501862</v>
      </c>
      <c r="F95" s="56">
        <v>783815</v>
      </c>
      <c r="G95" s="16"/>
      <c r="H95" s="16"/>
      <c r="I95" s="16"/>
      <c r="J95" s="14"/>
      <c r="K95" s="14"/>
      <c r="W95" s="9"/>
    </row>
    <row r="96" spans="1:23" x14ac:dyDescent="0.2">
      <c r="A96" s="17"/>
      <c r="B96" s="16"/>
      <c r="C96" s="110"/>
      <c r="D96" s="154" t="s">
        <v>10</v>
      </c>
      <c r="E96" s="58">
        <v>107756487</v>
      </c>
      <c r="F96" s="56">
        <v>790071</v>
      </c>
      <c r="G96" s="16"/>
      <c r="H96" s="16"/>
      <c r="I96" s="16"/>
      <c r="J96" s="14"/>
      <c r="K96" s="14"/>
      <c r="W96" s="9"/>
    </row>
    <row r="97" spans="1:23" x14ac:dyDescent="0.2">
      <c r="A97" s="17"/>
      <c r="B97" s="16"/>
      <c r="C97" s="110"/>
      <c r="D97" s="154" t="s">
        <v>11</v>
      </c>
      <c r="E97" s="58">
        <v>108938863</v>
      </c>
      <c r="F97" s="56">
        <v>704176</v>
      </c>
      <c r="G97" s="16"/>
      <c r="H97" s="16"/>
      <c r="I97" s="16"/>
      <c r="J97" s="14"/>
      <c r="K97" s="14"/>
      <c r="W97" s="9"/>
    </row>
    <row r="98" spans="1:23" x14ac:dyDescent="0.2">
      <c r="A98" s="17"/>
      <c r="B98" s="16"/>
      <c r="C98" s="110"/>
      <c r="D98" s="154" t="s">
        <v>12</v>
      </c>
      <c r="E98" s="58">
        <v>106728300</v>
      </c>
      <c r="F98" s="56">
        <v>649148</v>
      </c>
      <c r="G98" s="16"/>
      <c r="H98" s="16"/>
      <c r="I98" s="16"/>
      <c r="J98" s="14"/>
      <c r="K98" s="14"/>
      <c r="W98" s="9"/>
    </row>
    <row r="99" spans="1:23" x14ac:dyDescent="0.2">
      <c r="A99" s="17"/>
      <c r="B99" s="16"/>
      <c r="C99" s="110"/>
      <c r="D99" s="154" t="s">
        <v>13</v>
      </c>
      <c r="E99" s="58">
        <v>107554596</v>
      </c>
      <c r="F99" s="56">
        <v>700142</v>
      </c>
      <c r="G99" s="16"/>
      <c r="H99" s="16"/>
      <c r="I99" s="16"/>
      <c r="J99" s="14"/>
      <c r="K99" s="14"/>
      <c r="W99" s="9"/>
    </row>
    <row r="100" spans="1:23" ht="13.5" thickBot="1" x14ac:dyDescent="0.25">
      <c r="A100" s="17"/>
      <c r="B100" s="16"/>
      <c r="C100" s="61" t="s">
        <v>87</v>
      </c>
      <c r="D100" s="155"/>
      <c r="E100" s="96">
        <f>SUM(E88:E99)</f>
        <v>1301257531</v>
      </c>
      <c r="F100" s="95">
        <f>SUM(F88:F99)</f>
        <v>10141948</v>
      </c>
      <c r="G100" s="16"/>
      <c r="H100" s="16"/>
      <c r="I100" s="16"/>
      <c r="J100" s="14"/>
      <c r="K100" s="14"/>
      <c r="W100" s="9"/>
    </row>
    <row r="101" spans="1:23" ht="13.5" thickBot="1" x14ac:dyDescent="0.25">
      <c r="A101" s="17"/>
      <c r="B101" s="16"/>
      <c r="C101" s="94"/>
      <c r="D101" s="158"/>
      <c r="E101" s="42"/>
      <c r="F101" s="218"/>
      <c r="G101" s="16"/>
      <c r="H101" s="16"/>
      <c r="I101" s="16"/>
      <c r="J101" s="14"/>
      <c r="K101" s="14"/>
      <c r="W101" s="9"/>
    </row>
    <row r="102" spans="1:23" ht="13.5" thickBot="1" x14ac:dyDescent="0.25">
      <c r="A102" s="17"/>
      <c r="B102" s="16"/>
      <c r="C102" s="254" t="s">
        <v>88</v>
      </c>
      <c r="D102" s="255"/>
      <c r="E102" s="265">
        <f>+E100/E87-1</f>
        <v>-0.1197753570940111</v>
      </c>
      <c r="F102" s="266">
        <f>+F100/F87-1</f>
        <v>-0.33334963486540126</v>
      </c>
      <c r="G102" s="16"/>
      <c r="H102" s="16"/>
      <c r="I102" s="16"/>
      <c r="J102" s="14"/>
      <c r="K102" s="14"/>
      <c r="W102" s="9"/>
    </row>
    <row r="103" spans="1:23" x14ac:dyDescent="0.2">
      <c r="A103" s="17"/>
      <c r="B103" s="16"/>
      <c r="C103" s="94"/>
      <c r="D103" s="158"/>
      <c r="E103" s="42"/>
      <c r="F103" s="218"/>
      <c r="G103" s="16"/>
      <c r="H103" s="16"/>
      <c r="I103" s="16"/>
      <c r="J103" s="14"/>
      <c r="K103" s="14"/>
      <c r="W103" s="9"/>
    </row>
    <row r="104" spans="1:23" x14ac:dyDescent="0.2">
      <c r="A104" s="17"/>
      <c r="B104" s="16"/>
      <c r="C104" s="94"/>
      <c r="D104" s="158"/>
      <c r="E104" s="42"/>
      <c r="F104" s="218"/>
      <c r="G104" s="16"/>
      <c r="H104" s="16"/>
      <c r="I104" s="16"/>
      <c r="J104" s="14"/>
      <c r="K104" s="14"/>
      <c r="W104" s="9"/>
    </row>
    <row r="105" spans="1:23" x14ac:dyDescent="0.2">
      <c r="A105" s="17"/>
      <c r="B105" s="16"/>
      <c r="C105" s="45" t="s">
        <v>18</v>
      </c>
      <c r="D105" s="16"/>
      <c r="E105" s="87"/>
      <c r="F105" s="87"/>
      <c r="G105" s="16"/>
      <c r="H105" s="16"/>
      <c r="I105" s="16"/>
      <c r="J105" s="14"/>
      <c r="K105" s="14"/>
      <c r="W105" s="9"/>
    </row>
    <row r="106" spans="1:23" x14ac:dyDescent="0.2">
      <c r="A106" s="17"/>
      <c r="B106" s="16"/>
      <c r="C106" s="45"/>
      <c r="D106" s="16"/>
      <c r="E106" s="87"/>
      <c r="F106" s="87"/>
      <c r="G106" s="16"/>
      <c r="H106" s="16"/>
      <c r="I106" s="16"/>
      <c r="J106" s="14"/>
      <c r="K106" s="14"/>
      <c r="W106" s="9"/>
    </row>
    <row r="107" spans="1:23" x14ac:dyDescent="0.2">
      <c r="A107" s="17"/>
      <c r="B107" s="16"/>
      <c r="C107" s="45"/>
      <c r="D107" s="16"/>
      <c r="E107" s="16"/>
      <c r="F107" s="16"/>
      <c r="G107" s="16"/>
      <c r="H107" s="16"/>
      <c r="I107" s="16"/>
      <c r="J107" s="14"/>
      <c r="K107" s="14"/>
      <c r="W107" s="9"/>
    </row>
    <row r="108" spans="1:23" x14ac:dyDescent="0.2">
      <c r="A108" s="17"/>
      <c r="B108" s="16"/>
      <c r="C108" s="45"/>
      <c r="D108" s="16"/>
      <c r="E108" s="16"/>
      <c r="F108" s="16"/>
      <c r="G108" s="16"/>
      <c r="H108" s="16"/>
      <c r="I108" s="16"/>
      <c r="J108" s="14"/>
      <c r="K108" s="14"/>
      <c r="W108" s="9"/>
    </row>
    <row r="109" spans="1:23" x14ac:dyDescent="0.2">
      <c r="A109" s="17"/>
      <c r="B109" s="16"/>
      <c r="C109" s="45"/>
      <c r="D109" s="16"/>
      <c r="E109" s="16"/>
      <c r="F109" s="16"/>
      <c r="G109" s="16"/>
      <c r="H109" s="16"/>
      <c r="I109" s="16"/>
      <c r="J109" s="14"/>
      <c r="K109" s="14"/>
      <c r="W109" s="9"/>
    </row>
    <row r="110" spans="1:23" x14ac:dyDescent="0.2">
      <c r="A110" s="17"/>
      <c r="B110" s="16"/>
      <c r="C110" s="45"/>
      <c r="D110" s="16"/>
      <c r="E110" s="16"/>
      <c r="F110" s="16"/>
      <c r="G110" s="16"/>
      <c r="H110" s="16"/>
      <c r="I110" s="16"/>
      <c r="J110" s="14"/>
      <c r="K110" s="14"/>
      <c r="W110" s="9"/>
    </row>
    <row r="111" spans="1:23" x14ac:dyDescent="0.2">
      <c r="A111" s="17"/>
      <c r="B111" s="16"/>
      <c r="C111" s="45"/>
      <c r="D111" s="16"/>
      <c r="E111" s="16"/>
      <c r="F111" s="16"/>
      <c r="G111" s="16"/>
      <c r="H111" s="16"/>
      <c r="I111" s="16"/>
      <c r="J111" s="14"/>
      <c r="K111" s="14"/>
      <c r="W111" s="9"/>
    </row>
    <row r="112" spans="1:23" x14ac:dyDescent="0.2">
      <c r="A112" s="17"/>
      <c r="B112" s="16"/>
      <c r="C112" s="45"/>
      <c r="D112" s="16"/>
      <c r="E112" s="16"/>
      <c r="F112" s="16"/>
      <c r="G112" s="16"/>
      <c r="H112" s="16"/>
      <c r="I112" s="16"/>
      <c r="J112" s="14"/>
      <c r="K112" s="14"/>
      <c r="W112" s="9"/>
    </row>
    <row r="113" spans="1:23" x14ac:dyDescent="0.2">
      <c r="A113" s="17"/>
      <c r="B113" s="16"/>
      <c r="C113" s="45"/>
      <c r="D113" s="16"/>
      <c r="E113" s="16"/>
      <c r="F113" s="16"/>
      <c r="G113" s="16"/>
      <c r="H113" s="16"/>
      <c r="I113" s="16"/>
      <c r="J113" s="14"/>
      <c r="K113" s="14"/>
      <c r="W113" s="9"/>
    </row>
    <row r="114" spans="1:23" x14ac:dyDescent="0.2">
      <c r="A114" s="17"/>
      <c r="B114" s="16"/>
      <c r="C114" s="45"/>
      <c r="D114" s="16"/>
      <c r="E114" s="16"/>
      <c r="F114" s="16"/>
      <c r="G114" s="16"/>
      <c r="H114" s="16"/>
      <c r="I114" s="16"/>
      <c r="J114" s="14"/>
      <c r="K114" s="14"/>
      <c r="W114" s="9"/>
    </row>
    <row r="115" spans="1:23" x14ac:dyDescent="0.2">
      <c r="A115" s="17"/>
      <c r="B115" s="16"/>
      <c r="C115" s="45"/>
      <c r="D115" s="16"/>
      <c r="E115" s="16"/>
      <c r="F115" s="16"/>
      <c r="G115" s="16"/>
      <c r="H115" s="16"/>
      <c r="I115" s="16"/>
      <c r="J115" s="14"/>
      <c r="K115" s="14"/>
    </row>
    <row r="116" spans="1:23" x14ac:dyDescent="0.2">
      <c r="A116" s="17"/>
      <c r="B116" s="17"/>
      <c r="C116" s="45"/>
      <c r="D116" s="16"/>
      <c r="E116" s="16"/>
      <c r="F116" s="16"/>
      <c r="G116" s="16"/>
      <c r="H116" s="41"/>
      <c r="I116" s="41"/>
      <c r="J116" s="5"/>
      <c r="K116" s="5"/>
    </row>
    <row r="117" spans="1:23" x14ac:dyDescent="0.2">
      <c r="A117" s="17"/>
      <c r="B117" s="17"/>
      <c r="C117" s="45"/>
      <c r="D117" s="16"/>
      <c r="E117" s="16"/>
      <c r="F117" s="16"/>
      <c r="G117" s="16"/>
      <c r="H117" s="41"/>
      <c r="I117" s="41"/>
      <c r="J117" s="5"/>
      <c r="K117" s="5"/>
    </row>
    <row r="118" spans="1:23" x14ac:dyDescent="0.2">
      <c r="A118" s="17"/>
      <c r="B118" s="17"/>
      <c r="C118" s="16"/>
      <c r="D118" s="16"/>
      <c r="E118" s="40"/>
      <c r="F118" s="16"/>
      <c r="G118" s="16"/>
      <c r="H118" s="41"/>
      <c r="I118" s="41"/>
      <c r="J118" s="5"/>
      <c r="K118" s="5"/>
    </row>
    <row r="119" spans="1:23" x14ac:dyDescent="0.2">
      <c r="A119" s="17"/>
      <c r="B119" s="17"/>
      <c r="C119" s="16"/>
      <c r="D119" s="16"/>
      <c r="E119" s="40"/>
      <c r="F119" s="16"/>
      <c r="G119" s="16"/>
      <c r="H119" s="41"/>
      <c r="I119" s="41"/>
      <c r="J119" s="5"/>
      <c r="K119" s="5"/>
    </row>
    <row r="120" spans="1:23" x14ac:dyDescent="0.2">
      <c r="A120" s="17"/>
      <c r="B120" s="16"/>
      <c r="C120" s="16"/>
      <c r="D120" s="16"/>
      <c r="E120" s="40"/>
      <c r="F120" s="16"/>
      <c r="G120" s="16"/>
      <c r="H120" s="16"/>
      <c r="I120" s="16"/>
      <c r="J120" s="14"/>
      <c r="K120" s="14"/>
    </row>
    <row r="121" spans="1:23" x14ac:dyDescent="0.2">
      <c r="A121" s="17"/>
      <c r="B121" s="17"/>
      <c r="C121" s="16"/>
      <c r="D121" s="16"/>
      <c r="E121" s="40"/>
      <c r="F121" s="16"/>
      <c r="G121" s="17"/>
      <c r="H121" s="17"/>
      <c r="I121" s="17"/>
    </row>
    <row r="122" spans="1:23" hidden="1" x14ac:dyDescent="0.2">
      <c r="A122" s="17"/>
      <c r="B122" s="17"/>
      <c r="C122" s="16"/>
      <c r="D122" s="16"/>
      <c r="E122" s="40"/>
      <c r="F122" s="16"/>
      <c r="G122" s="17"/>
      <c r="H122" s="17"/>
    </row>
    <row r="123" spans="1:23" hidden="1" x14ac:dyDescent="0.2">
      <c r="A123" s="17"/>
      <c r="B123" s="17"/>
      <c r="C123" s="16"/>
      <c r="D123" s="16"/>
      <c r="E123" s="40"/>
      <c r="F123" s="16"/>
      <c r="G123" s="17"/>
      <c r="H123" s="17"/>
    </row>
    <row r="124" spans="1:23" hidden="1" x14ac:dyDescent="0.2">
      <c r="A124" s="17"/>
      <c r="B124" s="17"/>
      <c r="C124" s="17"/>
      <c r="D124" s="17"/>
      <c r="E124" s="17"/>
      <c r="F124" s="17"/>
      <c r="G124" s="17"/>
      <c r="H124" s="17"/>
    </row>
    <row r="125" spans="1:23" hidden="1" x14ac:dyDescent="0.2">
      <c r="A125" s="17"/>
      <c r="B125" s="17"/>
      <c r="C125" s="17"/>
      <c r="D125" s="17"/>
      <c r="E125" s="17"/>
      <c r="F125" s="17"/>
      <c r="G125" s="17"/>
      <c r="H125" s="17"/>
    </row>
    <row r="126" spans="1:23" hidden="1" x14ac:dyDescent="0.2">
      <c r="A126" s="17"/>
      <c r="B126" s="17"/>
      <c r="C126" s="17"/>
      <c r="D126" s="17"/>
      <c r="E126" s="17"/>
      <c r="F126" s="17"/>
      <c r="G126" s="17"/>
      <c r="H126" s="17"/>
    </row>
    <row r="127" spans="1:23" hidden="1" x14ac:dyDescent="0.2">
      <c r="A127" s="17"/>
      <c r="B127" s="17"/>
      <c r="C127" s="17"/>
      <c r="D127" s="17"/>
      <c r="E127" s="17"/>
      <c r="F127" s="17"/>
      <c r="G127" s="17"/>
      <c r="H127" s="17"/>
    </row>
    <row r="128" spans="1:23" hidden="1" x14ac:dyDescent="0.2">
      <c r="A128" s="17"/>
      <c r="B128" s="17"/>
      <c r="C128" s="17"/>
      <c r="D128" s="17"/>
      <c r="E128" s="17"/>
      <c r="F128" s="17"/>
      <c r="G128" s="17"/>
      <c r="H128" s="17"/>
    </row>
    <row r="129" spans="1:8" hidden="1" x14ac:dyDescent="0.2">
      <c r="A129" s="17"/>
      <c r="B129" s="17"/>
      <c r="C129" s="17"/>
      <c r="D129" s="17"/>
      <c r="E129" s="17"/>
      <c r="F129" s="17"/>
      <c r="G129" s="17"/>
      <c r="H129" s="17"/>
    </row>
    <row r="130" spans="1:8" hidden="1" x14ac:dyDescent="0.2">
      <c r="A130" s="17"/>
      <c r="B130" s="17"/>
      <c r="C130" s="17"/>
      <c r="D130" s="17"/>
      <c r="E130" s="17"/>
      <c r="F130" s="17"/>
      <c r="G130" s="17"/>
      <c r="H130" s="17"/>
    </row>
    <row r="131" spans="1:8" hidden="1" x14ac:dyDescent="0.2">
      <c r="A131" s="17"/>
      <c r="B131" s="17"/>
      <c r="C131" s="17"/>
      <c r="D131" s="17"/>
      <c r="E131" s="17"/>
      <c r="F131" s="17"/>
      <c r="G131" s="17"/>
      <c r="H131" s="17"/>
    </row>
    <row r="132" spans="1:8" hidden="1" x14ac:dyDescent="0.2">
      <c r="A132" s="17"/>
      <c r="B132" s="17"/>
      <c r="C132" s="17"/>
      <c r="D132" s="17"/>
      <c r="E132" s="17"/>
      <c r="F132" s="17"/>
      <c r="G132" s="17"/>
      <c r="H132" s="17"/>
    </row>
    <row r="133" spans="1:8" hidden="1" x14ac:dyDescent="0.2">
      <c r="A133" s="17"/>
      <c r="B133" s="17"/>
      <c r="C133" s="17"/>
      <c r="D133" s="17"/>
      <c r="E133" s="17"/>
      <c r="F133" s="17"/>
      <c r="G133" s="17"/>
      <c r="H133" s="17"/>
    </row>
    <row r="134" spans="1:8" hidden="1" x14ac:dyDescent="0.2">
      <c r="A134" s="17"/>
      <c r="B134" s="17"/>
      <c r="C134" s="17"/>
      <c r="D134" s="17"/>
      <c r="E134" s="17"/>
      <c r="F134" s="17"/>
      <c r="G134" s="17"/>
      <c r="H134" s="17"/>
    </row>
    <row r="135" spans="1:8" hidden="1" x14ac:dyDescent="0.2">
      <c r="A135" s="17"/>
      <c r="B135" s="17"/>
      <c r="C135" s="17"/>
      <c r="D135" s="17"/>
      <c r="E135" s="17"/>
      <c r="F135" s="17"/>
      <c r="G135" s="17"/>
      <c r="H135" s="17"/>
    </row>
    <row r="136" spans="1:8" hidden="1" x14ac:dyDescent="0.2">
      <c r="A136" s="17"/>
      <c r="B136" s="17"/>
      <c r="C136" s="17"/>
      <c r="D136" s="17"/>
      <c r="E136" s="17"/>
      <c r="F136" s="17"/>
      <c r="G136" s="17"/>
      <c r="H136" s="17"/>
    </row>
    <row r="137" spans="1:8" hidden="1" x14ac:dyDescent="0.2">
      <c r="A137" s="17"/>
      <c r="B137" s="17"/>
      <c r="C137" s="17"/>
      <c r="D137" s="17"/>
      <c r="E137" s="17"/>
      <c r="F137" s="17"/>
      <c r="G137" s="17"/>
      <c r="H137" s="17"/>
    </row>
    <row r="138" spans="1:8" hidden="1" x14ac:dyDescent="0.2">
      <c r="A138" s="17"/>
      <c r="B138" s="17"/>
      <c r="C138" s="17"/>
      <c r="D138" s="17"/>
      <c r="E138" s="17"/>
      <c r="F138" s="17"/>
      <c r="G138" s="17"/>
      <c r="H138" s="17"/>
    </row>
    <row r="139" spans="1:8" hidden="1" x14ac:dyDescent="0.2">
      <c r="A139" s="17"/>
      <c r="B139" s="17"/>
      <c r="C139" s="17"/>
      <c r="D139" s="17"/>
      <c r="E139" s="17"/>
      <c r="F139" s="17"/>
      <c r="G139" s="17"/>
      <c r="H139" s="17"/>
    </row>
    <row r="140" spans="1:8" hidden="1" x14ac:dyDescent="0.2">
      <c r="A140" s="17"/>
      <c r="B140" s="17"/>
      <c r="C140" s="17"/>
      <c r="D140" s="17"/>
      <c r="E140" s="17"/>
      <c r="F140" s="17"/>
      <c r="G140" s="17"/>
      <c r="H140" s="17"/>
    </row>
    <row r="141" spans="1:8" hidden="1" x14ac:dyDescent="0.2">
      <c r="A141" s="17"/>
      <c r="B141" s="17"/>
      <c r="C141" s="17"/>
      <c r="D141" s="17"/>
      <c r="E141" s="17"/>
      <c r="F141" s="17"/>
      <c r="G141" s="17"/>
      <c r="H141" s="17"/>
    </row>
    <row r="142" spans="1:8" hidden="1" x14ac:dyDescent="0.2">
      <c r="A142" s="17"/>
      <c r="B142" s="17"/>
      <c r="C142" s="17"/>
      <c r="D142" s="17"/>
      <c r="E142" s="17"/>
      <c r="F142" s="17"/>
      <c r="G142" s="17"/>
      <c r="H142" s="17"/>
    </row>
    <row r="143" spans="1:8" hidden="1" x14ac:dyDescent="0.2">
      <c r="A143" s="17"/>
      <c r="B143" s="17"/>
      <c r="C143" s="17"/>
      <c r="D143" s="17"/>
      <c r="E143" s="17"/>
      <c r="F143" s="17"/>
      <c r="G143" s="17"/>
      <c r="H143" s="17"/>
    </row>
    <row r="144" spans="1:8" hidden="1" x14ac:dyDescent="0.2">
      <c r="A144" s="17"/>
      <c r="B144" s="17"/>
      <c r="C144" s="17"/>
      <c r="D144" s="17"/>
      <c r="E144" s="17"/>
      <c r="F144" s="17"/>
      <c r="G144" s="17"/>
      <c r="H144" s="17"/>
    </row>
    <row r="145" spans="1:8" hidden="1" x14ac:dyDescent="0.2">
      <c r="A145" s="17"/>
      <c r="B145" s="17"/>
      <c r="C145" s="17"/>
      <c r="D145" s="17"/>
      <c r="E145" s="17"/>
      <c r="F145" s="17"/>
      <c r="G145" s="17"/>
      <c r="H145" s="17"/>
    </row>
    <row r="146" spans="1:8" hidden="1" x14ac:dyDescent="0.2">
      <c r="A146" s="17"/>
      <c r="B146" s="17"/>
      <c r="C146" s="17"/>
      <c r="D146" s="17"/>
      <c r="E146" s="17"/>
      <c r="F146" s="17"/>
      <c r="G146" s="17"/>
      <c r="H146" s="17"/>
    </row>
    <row r="147" spans="1:8" hidden="1" x14ac:dyDescent="0.2">
      <c r="A147" s="17"/>
      <c r="B147" s="17"/>
      <c r="C147" s="17"/>
      <c r="D147" s="17"/>
      <c r="E147" s="17"/>
      <c r="F147" s="17"/>
      <c r="G147" s="17"/>
      <c r="H147" s="17"/>
    </row>
    <row r="148" spans="1:8" hidden="1" x14ac:dyDescent="0.2">
      <c r="A148" s="17"/>
      <c r="B148" s="17"/>
      <c r="C148" s="17"/>
      <c r="D148" s="17"/>
      <c r="E148" s="17"/>
      <c r="F148" s="17"/>
      <c r="G148" s="17"/>
      <c r="H148" s="17"/>
    </row>
    <row r="149" spans="1:8" hidden="1" x14ac:dyDescent="0.2">
      <c r="A149" s="17"/>
      <c r="B149" s="17"/>
      <c r="C149" s="17"/>
      <c r="D149" s="17"/>
      <c r="E149" s="17"/>
      <c r="F149" s="17"/>
      <c r="G149" s="17"/>
      <c r="H149" s="17"/>
    </row>
    <row r="150" spans="1:8" hidden="1" x14ac:dyDescent="0.2">
      <c r="A150" s="17"/>
      <c r="B150" s="17"/>
      <c r="C150" s="17"/>
      <c r="D150" s="17"/>
      <c r="E150" s="17"/>
      <c r="F150" s="17"/>
      <c r="G150" s="17"/>
      <c r="H150" s="17"/>
    </row>
    <row r="151" spans="1:8" hidden="1" x14ac:dyDescent="0.2">
      <c r="A151" s="17"/>
      <c r="B151" s="17"/>
      <c r="C151" s="17"/>
      <c r="D151" s="17"/>
      <c r="E151" s="17"/>
      <c r="F151" s="17"/>
      <c r="G151" s="17"/>
      <c r="H151" s="17"/>
    </row>
    <row r="152" spans="1:8" hidden="1" x14ac:dyDescent="0.2">
      <c r="A152" s="17"/>
      <c r="B152" s="17"/>
      <c r="C152" s="17"/>
      <c r="D152" s="17"/>
      <c r="E152" s="17"/>
      <c r="F152" s="17"/>
      <c r="G152" s="17"/>
      <c r="H152" s="17"/>
    </row>
    <row r="153" spans="1:8" hidden="1" x14ac:dyDescent="0.2">
      <c r="A153" s="17"/>
      <c r="B153" s="17"/>
      <c r="C153" s="17"/>
      <c r="D153" s="17"/>
      <c r="E153" s="17"/>
      <c r="F153" s="17"/>
      <c r="G153" s="17"/>
      <c r="H153" s="17"/>
    </row>
    <row r="154" spans="1:8" hidden="1" x14ac:dyDescent="0.2">
      <c r="A154" s="17"/>
      <c r="B154" s="17"/>
      <c r="C154" s="17"/>
      <c r="D154" s="17"/>
      <c r="E154" s="17"/>
      <c r="F154" s="17"/>
      <c r="G154" s="17"/>
      <c r="H154" s="17"/>
    </row>
    <row r="155" spans="1:8" hidden="1" x14ac:dyDescent="0.2">
      <c r="A155" s="17"/>
      <c r="B155" s="17"/>
      <c r="C155" s="17"/>
      <c r="D155" s="17"/>
      <c r="E155" s="17"/>
      <c r="F155" s="17"/>
      <c r="G155" s="17"/>
      <c r="H155" s="17"/>
    </row>
    <row r="156" spans="1:8" hidden="1" x14ac:dyDescent="0.2">
      <c r="A156" s="17"/>
      <c r="B156" s="17"/>
      <c r="C156" s="17"/>
      <c r="D156" s="17"/>
      <c r="E156" s="17"/>
      <c r="F156" s="17"/>
      <c r="G156" s="17"/>
      <c r="H156" s="17"/>
    </row>
    <row r="157" spans="1:8" hidden="1" x14ac:dyDescent="0.2">
      <c r="A157" s="17"/>
      <c r="B157" s="17"/>
      <c r="C157" s="17"/>
      <c r="D157" s="17"/>
      <c r="E157" s="17"/>
      <c r="F157" s="17"/>
      <c r="G157" s="17"/>
      <c r="H157" s="17"/>
    </row>
    <row r="158" spans="1:8" hidden="1" x14ac:dyDescent="0.2">
      <c r="A158" s="17"/>
      <c r="B158" s="17"/>
      <c r="C158" s="17"/>
      <c r="D158" s="17"/>
      <c r="E158" s="17"/>
      <c r="F158" s="17"/>
      <c r="G158" s="17"/>
      <c r="H158" s="17"/>
    </row>
    <row r="159" spans="1:8" hidden="1" x14ac:dyDescent="0.2">
      <c r="A159" s="17"/>
      <c r="B159" s="17"/>
      <c r="C159" s="17"/>
      <c r="D159" s="17"/>
      <c r="E159" s="17"/>
      <c r="F159" s="17"/>
      <c r="G159" s="17"/>
      <c r="H159" s="17"/>
    </row>
    <row r="160" spans="1:8" hidden="1" x14ac:dyDescent="0.2">
      <c r="C160" s="17"/>
      <c r="D160" s="17"/>
      <c r="E160" s="17"/>
      <c r="F160" s="17"/>
    </row>
    <row r="161" spans="3:6" hidden="1" x14ac:dyDescent="0.2">
      <c r="C161" s="17"/>
      <c r="D161" s="17"/>
      <c r="E161" s="17"/>
      <c r="F161" s="17"/>
    </row>
    <row r="162" spans="3:6" hidden="1" x14ac:dyDescent="0.2">
      <c r="C162" s="17"/>
      <c r="D162" s="17"/>
      <c r="E162" s="17"/>
      <c r="F162" s="17"/>
    </row>
    <row r="163" spans="3:6" hidden="1" x14ac:dyDescent="0.2"/>
    <row r="164" spans="3:6" hidden="1" x14ac:dyDescent="0.2"/>
    <row r="165" spans="3:6" hidden="1" x14ac:dyDescent="0.2"/>
    <row r="166" spans="3:6" hidden="1" x14ac:dyDescent="0.2"/>
    <row r="167" spans="3:6" hidden="1" x14ac:dyDescent="0.2"/>
    <row r="168" spans="3:6" hidden="1" x14ac:dyDescent="0.2"/>
    <row r="169" spans="3:6" hidden="1" x14ac:dyDescent="0.2"/>
    <row r="170" spans="3:6" hidden="1" x14ac:dyDescent="0.2"/>
    <row r="171" spans="3:6" hidden="1" x14ac:dyDescent="0.2"/>
    <row r="172" spans="3:6" hidden="1" x14ac:dyDescent="0.2"/>
    <row r="173" spans="3:6" hidden="1" x14ac:dyDescent="0.2"/>
    <row r="174" spans="3:6" hidden="1" x14ac:dyDescent="0.2"/>
    <row r="175" spans="3:6" hidden="1" x14ac:dyDescent="0.2"/>
    <row r="176" spans="3: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</sheetData>
  <mergeCells count="15">
    <mergeCell ref="C19:D19"/>
    <mergeCell ref="C18:D18"/>
    <mergeCell ref="C17:D17"/>
    <mergeCell ref="C16:D16"/>
    <mergeCell ref="C15:D15"/>
    <mergeCell ref="C14:D14"/>
    <mergeCell ref="C5:D5"/>
    <mergeCell ref="C6:D6"/>
    <mergeCell ref="C7:D7"/>
    <mergeCell ref="C8:D8"/>
    <mergeCell ref="C13:D13"/>
    <mergeCell ref="C12:D12"/>
    <mergeCell ref="C11:D11"/>
    <mergeCell ref="C9:D9"/>
    <mergeCell ref="C10:D10"/>
  </mergeCells>
  <phoneticPr fontId="0" type="noConversion"/>
  <hyperlinks>
    <hyperlink ref="C4" location="Indice!A1" display="&lt;&lt; VOLVER"/>
    <hyperlink ref="C105" location="Indice!A1" display="&lt;&lt; VOLVER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INDICE</vt:lpstr>
      <vt:lpstr>4.1. Total_Móvil</vt:lpstr>
      <vt:lpstr>4.4. M LDI</vt:lpstr>
      <vt:lpstr>4.4.1.M LDI_EMPR</vt:lpstr>
      <vt:lpstr>4.5. M L</vt:lpstr>
      <vt:lpstr>4.5.1.M L_EMPR</vt:lpstr>
      <vt:lpstr>4.6. M M</vt:lpstr>
      <vt:lpstr>4.6.1.M M_EMPR</vt:lpstr>
      <vt:lpstr>4.7. SMS</vt:lpstr>
      <vt:lpstr>4.12. M-L_M-M_Seg</vt:lpstr>
      <vt:lpstr>4.13. M-L_M-M_Plan</vt:lpstr>
      <vt:lpstr>4.14. M-M_Intra</vt:lpstr>
      <vt:lpstr>'4.7. SMS'!Área_de_impresión</vt:lpstr>
      <vt:lpstr>INDICE!Área_de_impresión</vt:lpstr>
    </vt:vector>
  </TitlesOfParts>
  <Company>emg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Consultor ext-a</dc:creator>
  <cp:lastModifiedBy>Alejandro Vera Muñoz</cp:lastModifiedBy>
  <cp:lastPrinted>2007-04-26T21:33:09Z</cp:lastPrinted>
  <dcterms:created xsi:type="dcterms:W3CDTF">2006-10-16T16:51:24Z</dcterms:created>
  <dcterms:modified xsi:type="dcterms:W3CDTF">2016-03-30T18:20:44Z</dcterms:modified>
</cp:coreProperties>
</file>