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740"/>
  </bookViews>
  <sheets>
    <sheet name="Hoja1" sheetId="1" r:id="rId1"/>
    <sheet name="Hoja2" sheetId="2" r:id="rId2"/>
    <sheet name="Hoja3" sheetId="3" r:id="rId3"/>
  </sheets>
  <definedNames>
    <definedName name="_xlnm.Print_Area" localSheetId="0">Hoja1!$A$6:$N$93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1" i="1" l="1"/>
  <c r="J80" i="1"/>
  <c r="K33" i="1" l="1"/>
  <c r="J33" i="1"/>
  <c r="H33" i="1"/>
  <c r="B89" i="1" l="1"/>
  <c r="H80" i="1"/>
  <c r="K58" i="1" l="1"/>
  <c r="J58" i="1"/>
  <c r="H58" i="1"/>
  <c r="K51" i="1" l="1"/>
  <c r="K83" i="1" s="1"/>
  <c r="J51" i="1"/>
  <c r="J83" i="1" l="1"/>
  <c r="J68" i="1"/>
  <c r="H68" i="1"/>
  <c r="H83" i="1" s="1"/>
  <c r="J17" i="2" l="1"/>
  <c r="H17" i="2"/>
</calcChain>
</file>

<file path=xl/sharedStrings.xml><?xml version="1.0" encoding="utf-8"?>
<sst xmlns="http://schemas.openxmlformats.org/spreadsheetml/2006/main" count="360" uniqueCount="205">
  <si>
    <t xml:space="preserve">PERMISO Nº </t>
  </si>
  <si>
    <t xml:space="preserve">RESOLUCION FECHA </t>
  </si>
  <si>
    <t>PROPIETARIO</t>
  </si>
  <si>
    <t>DIRECCION</t>
  </si>
  <si>
    <t>ARQUITECTO PROYECTO</t>
  </si>
  <si>
    <t>REVISOR INDEPENDIENTE</t>
  </si>
  <si>
    <t>DESTINO</t>
  </si>
  <si>
    <t>$</t>
  </si>
  <si>
    <t>DESCRIPCION PROYECTO</t>
  </si>
  <si>
    <t>NORMAS ESPECIALES</t>
  </si>
  <si>
    <t>ARQUITECTO REVISOR</t>
  </si>
  <si>
    <t>SUPERFICIE      M²</t>
  </si>
  <si>
    <t xml:space="preserve">P E R M I S O S   D E   E D I F I C A C I O N </t>
  </si>
  <si>
    <t>P E R M I S O S   D E   O B R A   M E N O R</t>
  </si>
  <si>
    <t>SUBTOTAL</t>
  </si>
  <si>
    <t>NINGUNA</t>
  </si>
  <si>
    <t>VIVIENDA</t>
  </si>
  <si>
    <t>S/REV.</t>
  </si>
  <si>
    <t>C. ESPINOSA</t>
  </si>
  <si>
    <t>ALTURA MÁXIMA</t>
  </si>
  <si>
    <t>LGUC., OGUC., Y PRC</t>
  </si>
  <si>
    <t>SUPERFICIE DEL TERRENO</t>
  </si>
  <si>
    <t>SUPERFIECIE DEL TERRENO</t>
  </si>
  <si>
    <t>A. MONARDES</t>
  </si>
  <si>
    <t>S/REV</t>
  </si>
  <si>
    <r>
      <rPr>
        <b/>
        <sz val="22"/>
        <color theme="1"/>
        <rFont val="Arial"/>
        <family val="2"/>
      </rPr>
      <t>RESOLUCIONES</t>
    </r>
    <r>
      <rPr>
        <sz val="22"/>
        <color theme="1"/>
        <rFont val="Arial"/>
        <family val="2"/>
      </rPr>
      <t xml:space="preserve"> </t>
    </r>
  </si>
  <si>
    <t>SUPERFCIE TERRENO</t>
  </si>
  <si>
    <t>RESOLUCIÓN</t>
  </si>
  <si>
    <t>DIRECCIÓN</t>
  </si>
  <si>
    <t>DESCRIPCION DEL PROYECTO</t>
  </si>
  <si>
    <t>TERRENOS</t>
  </si>
  <si>
    <t>N°</t>
  </si>
  <si>
    <t>FECHA</t>
  </si>
  <si>
    <t>2491-A</t>
  </si>
  <si>
    <t>LR-2527</t>
  </si>
  <si>
    <t>SOCIEDAD DE INVERSIONES Y SERVICIO INVER S.A.</t>
  </si>
  <si>
    <t xml:space="preserve">CARLOS SILVA VILDOSOLA </t>
  </si>
  <si>
    <t>CATALINA RIVERA</t>
  </si>
  <si>
    <t>FUSION</t>
  </si>
  <si>
    <t>2492-A</t>
  </si>
  <si>
    <t>LR-2528</t>
  </si>
  <si>
    <t>ROBERTO GONZALEZ</t>
  </si>
  <si>
    <t>2493-A</t>
  </si>
  <si>
    <t>LR-2529</t>
  </si>
  <si>
    <t>SANDRA SABAJ DIMES</t>
  </si>
  <si>
    <t>23 DE FEBRERO 8915 Y 8931</t>
  </si>
  <si>
    <t>RAUL CORREA</t>
  </si>
  <si>
    <t>MARIA KOSLER / JOSE KOSLER</t>
  </si>
  <si>
    <t xml:space="preserve">GUEMES 245 </t>
  </si>
  <si>
    <t>LGUC., OGUC Y PRC</t>
  </si>
  <si>
    <t xml:space="preserve"> </t>
  </si>
  <si>
    <t>AMPLIACION</t>
  </si>
  <si>
    <t>A N T E P R O Y E C T O S</t>
  </si>
  <si>
    <t>PERMISO N°</t>
  </si>
  <si>
    <t>RESOLUCION FECHA</t>
  </si>
  <si>
    <t>DESCIPCION PROYECTO</t>
  </si>
  <si>
    <t>SUPERFICIE M2</t>
  </si>
  <si>
    <t>AMPLIACION MAYOR</t>
  </si>
  <si>
    <t>A. ESPEJO</t>
  </si>
  <si>
    <t xml:space="preserve">CERTIFICADO N° </t>
  </si>
  <si>
    <t>NORMAS EPECIALES</t>
  </si>
  <si>
    <r>
      <t>CERTIFICADO DE REGULARIZACION EDIFICACION ANTIGUA (</t>
    </r>
    <r>
      <rPr>
        <b/>
        <sz val="18"/>
        <color theme="1"/>
        <rFont val="Arial"/>
        <family val="2"/>
      </rPr>
      <t>DE CUALQUIER DESTINO, CONSTRUIDAS ANTES DEL 31.07.1959)</t>
    </r>
  </si>
  <si>
    <t>CERTIFICADO DE REGULARIZACION EDIFICACION ANTIGUA DE CUALQUIER DESTINO CONSTRUIDA ANTES DEL 31.07.1959</t>
  </si>
  <si>
    <t>ARQUITECTO</t>
  </si>
  <si>
    <t>DIRECTOR DE OBRAS</t>
  </si>
  <si>
    <t>LA REINA</t>
  </si>
  <si>
    <t xml:space="preserve">OBRA NUEVA </t>
  </si>
  <si>
    <t xml:space="preserve">A. ESPEJO </t>
  </si>
  <si>
    <t xml:space="preserve">NINGUNA </t>
  </si>
  <si>
    <t xml:space="preserve">A.MONARDES </t>
  </si>
  <si>
    <t xml:space="preserve">MODIFICACION </t>
  </si>
  <si>
    <t xml:space="preserve">C.ESPINOSA </t>
  </si>
  <si>
    <t xml:space="preserve">AMPLIACION </t>
  </si>
  <si>
    <t xml:space="preserve">N. JOFRE </t>
  </si>
  <si>
    <t xml:space="preserve">VIVIENDA </t>
  </si>
  <si>
    <t xml:space="preserve">A. MONARDES </t>
  </si>
  <si>
    <r>
      <t>R E S  O L U C I O N E S</t>
    </r>
    <r>
      <rPr>
        <sz val="22"/>
        <color rgb="FF000000"/>
        <rFont val="Arial"/>
        <family val="2"/>
      </rPr>
      <t xml:space="preserve"> </t>
    </r>
  </si>
  <si>
    <t xml:space="preserve">TOTAL </t>
  </si>
  <si>
    <t>CLE/MGA/AEA/nba.</t>
  </si>
  <si>
    <t>ANTEPROYECTO                           OBRA NUEVA</t>
  </si>
  <si>
    <t>LGUC Y OGUC, (ART. 5.1.4 PUNTO 2, LETRA B, O.G.U.C.</t>
  </si>
  <si>
    <t>04.11.2022</t>
  </si>
  <si>
    <t xml:space="preserve">HECTOR RAIMUNDO ADOMAITIS </t>
  </si>
  <si>
    <t xml:space="preserve">ALVARO CASANOVA 1068- C </t>
  </si>
  <si>
    <t xml:space="preserve">FELIPE RAMIREZ URRUTIA </t>
  </si>
  <si>
    <t>6M</t>
  </si>
  <si>
    <t>07.11.2022</t>
  </si>
  <si>
    <t>GRACIA Y GRACIA LTDA.</t>
  </si>
  <si>
    <t>AV. FRANCISCO BILBAO 3901</t>
  </si>
  <si>
    <t>ROBERTO MARTINEZ BRAVARI</t>
  </si>
  <si>
    <t xml:space="preserve">COMERCIO </t>
  </si>
  <si>
    <t>08.11.2022</t>
  </si>
  <si>
    <t xml:space="preserve">MARCOS GUERRERO MALUENDA </t>
  </si>
  <si>
    <t>ECHEÑIQUE 7501</t>
  </si>
  <si>
    <t>CHRISTIAN POHLHAMMER BOCCARDO</t>
  </si>
  <si>
    <t>A.ESPEJO</t>
  </si>
  <si>
    <t>03.11.2022</t>
  </si>
  <si>
    <t xml:space="preserve">MARIA CELIS LAGOS </t>
  </si>
  <si>
    <t>MONSEÑOR EDWARDS 1260</t>
  </si>
  <si>
    <t>FELIPE VERA BUSCHMANN</t>
  </si>
  <si>
    <t>ALVARO CASANOVA 161-K</t>
  </si>
  <si>
    <t xml:space="preserve">RODRIGO PEÑAFIEL </t>
  </si>
  <si>
    <t xml:space="preserve">FRANCISCO NILO </t>
  </si>
  <si>
    <t xml:space="preserve">PRINCIPE DE GALES 8180- A </t>
  </si>
  <si>
    <t xml:space="preserve">A.ESPEJO </t>
  </si>
  <si>
    <t xml:space="preserve">CLAUDIO ROMAN CODOCEO </t>
  </si>
  <si>
    <t>JAVIERA CARRERA NORTE 562</t>
  </si>
  <si>
    <t>10.11.2022</t>
  </si>
  <si>
    <t xml:space="preserve">ALVARO CASANOVA 1453-Z </t>
  </si>
  <si>
    <t xml:space="preserve">RAFAEL JANA BITRAN </t>
  </si>
  <si>
    <t>09.11.2022</t>
  </si>
  <si>
    <t xml:space="preserve">ENRIQUE CASTRO ABELE </t>
  </si>
  <si>
    <t>JULIA BERSTEIN 1914-C</t>
  </si>
  <si>
    <t xml:space="preserve">RAUL SAGREDO DURAN </t>
  </si>
  <si>
    <t>11.11.2022</t>
  </si>
  <si>
    <t xml:space="preserve">HECTOR JARA  ORTEGA </t>
  </si>
  <si>
    <t>GIBRALTAR 7537</t>
  </si>
  <si>
    <t xml:space="preserve">RODOLFO PALMA JAZME </t>
  </si>
  <si>
    <t>14.11.2022</t>
  </si>
  <si>
    <t xml:space="preserve">INMOBILIARIA OROCOIPO LTDA. </t>
  </si>
  <si>
    <t>ALVARO CASANOVA 1457-1505</t>
  </si>
  <si>
    <t>RAUL ARRATE BARROS</t>
  </si>
  <si>
    <t>18.11.2022</t>
  </si>
  <si>
    <t>ALVARO CASANOVA 1453 -P</t>
  </si>
  <si>
    <t>2530-A</t>
  </si>
  <si>
    <t>LR 2566</t>
  </si>
  <si>
    <t>HERNAN FRANCISCO SAFFIE DUERY</t>
  </si>
  <si>
    <t>ONOFRE JARPA 10042-10082</t>
  </si>
  <si>
    <t xml:space="preserve">JOSE IGNACIO PINO PINO </t>
  </si>
  <si>
    <t xml:space="preserve">CARLOS YARUR PEREZ </t>
  </si>
  <si>
    <t>VIOLETA PARRA 640</t>
  </si>
  <si>
    <t xml:space="preserve">PAULINA MEDINA MUÑOZ </t>
  </si>
  <si>
    <t>16.11.2022</t>
  </si>
  <si>
    <t xml:space="preserve">BANCO DE CHILE </t>
  </si>
  <si>
    <t>AV. OSSA 235 OF 1115</t>
  </si>
  <si>
    <t xml:space="preserve">CAROLINA ACUÑA </t>
  </si>
  <si>
    <t xml:space="preserve">CENTRO RADIOLOGICO </t>
  </si>
  <si>
    <t>19.11.2022</t>
  </si>
  <si>
    <t xml:space="preserve">CENTRO DE INVESTIGACION JRI S.A </t>
  </si>
  <si>
    <t>LOS HILANDEROS 8753</t>
  </si>
  <si>
    <t xml:space="preserve">RICARDO SITJA MEDINA </t>
  </si>
  <si>
    <t>21.11.2022</t>
  </si>
  <si>
    <t>ALCALDE RUTILIO RIVAS 7663</t>
  </si>
  <si>
    <t xml:space="preserve">ROCIO BLAITT GONZALEZ </t>
  </si>
  <si>
    <t>GUSTAVO CRISOSTOMO LATORRE</t>
  </si>
  <si>
    <t>22.11.2022</t>
  </si>
  <si>
    <t xml:space="preserve">AUTOMOTRIZ LA CUMBRE LTDA. </t>
  </si>
  <si>
    <t>AV. OSSA 2275</t>
  </si>
  <si>
    <t xml:space="preserve">MIGUEL DULANTO GALILEA </t>
  </si>
  <si>
    <t>28.11.2022</t>
  </si>
  <si>
    <t>FRATELLI UNITI SPA</t>
  </si>
  <si>
    <t>CARLOS SILVA VILDOSOLA - VALENZUELA  LLANOS 9323-1171</t>
  </si>
  <si>
    <t>JUAN HESS DAGNINO</t>
  </si>
  <si>
    <t xml:space="preserve">ALVARO JIMENEZ ORELLANA </t>
  </si>
  <si>
    <t xml:space="preserve">ALTERACION </t>
  </si>
  <si>
    <t xml:space="preserve">PEDRO ALEGRE ACHARAN </t>
  </si>
  <si>
    <t>JULIO MONTEBRUNO 615</t>
  </si>
  <si>
    <t>30.11.2022</t>
  </si>
  <si>
    <t xml:space="preserve">PEDRO MESINA ECHANES </t>
  </si>
  <si>
    <t>ICTINOS 755</t>
  </si>
  <si>
    <t xml:space="preserve">PABLO ABATTE AMESTICA </t>
  </si>
  <si>
    <t>NOCEDAL 6658</t>
  </si>
  <si>
    <t xml:space="preserve">ALVARO SCHWEMBER AUGER </t>
  </si>
  <si>
    <t>23.11.2022</t>
  </si>
  <si>
    <t xml:space="preserve">INMOBILIARIA CASA HOLANDA SPA </t>
  </si>
  <si>
    <t>VICENTE PEREZ ROSALES 1680</t>
  </si>
  <si>
    <t>PABLO ROPERT FUENTES</t>
  </si>
  <si>
    <t xml:space="preserve">MABEL VIVANCO BRIONES </t>
  </si>
  <si>
    <t>N.JOFRE</t>
  </si>
  <si>
    <t xml:space="preserve">DUSAN ANDRES MARINOVIC MILLAN </t>
  </si>
  <si>
    <t>JOAQUIN GODOY 129</t>
  </si>
  <si>
    <t xml:space="preserve">ISIDORA TUDELA RIVERA </t>
  </si>
  <si>
    <t xml:space="preserve">  </t>
  </si>
  <si>
    <t>JOSE LUIS CARVALLO CERDA / MELISSA HOHMANN HEWSTONE</t>
  </si>
  <si>
    <t>6,42 M</t>
  </si>
  <si>
    <t>7,63 M</t>
  </si>
  <si>
    <t>6 M</t>
  </si>
  <si>
    <t>9 M</t>
  </si>
  <si>
    <t>8,95 M</t>
  </si>
  <si>
    <t>7,05 M</t>
  </si>
  <si>
    <t>5,92 M</t>
  </si>
  <si>
    <t>6,5 M</t>
  </si>
  <si>
    <t>VIVIENDA / COMERCIO</t>
  </si>
  <si>
    <t>SERVICIO AUTOMOTOR</t>
  </si>
  <si>
    <t>MARCELO LANKIN VEGA / ROCIO BLAITT GONZALEZ</t>
  </si>
  <si>
    <t>INVESTIGACION</t>
  </si>
  <si>
    <t xml:space="preserve">MODIFICACION DE PROYECTO OBRA NUEVA </t>
  </si>
  <si>
    <t>MODIFICACION DE PROYECTO AMPLIACION MAYOR</t>
  </si>
  <si>
    <t>FELIPE MONTENEGRO POHLHAMER</t>
  </si>
  <si>
    <t>N. JOFRE</t>
  </si>
  <si>
    <t>MODIFICACION DE PROYECTO OBRA NUEVA</t>
  </si>
  <si>
    <t>ART. 165 LGUC, BENEF.FUSION ART.63.LGUC, LEY 21.442 (EX 19.537) COPROP.INMOB. TIPO A-ART. 6.1.8. OGUC</t>
  </si>
  <si>
    <t>14 M</t>
  </si>
  <si>
    <t xml:space="preserve">CAROLA QUIROZ GARETTO </t>
  </si>
  <si>
    <t>5,69 M</t>
  </si>
  <si>
    <t>5,04 M</t>
  </si>
  <si>
    <t xml:space="preserve">SANDRA FICA BELTRAN </t>
  </si>
  <si>
    <t>MARCELO SOTO MONTES / ANGELICA FARIAS CANCINO</t>
  </si>
  <si>
    <t>DANIELA PALACIOS MAUREIRA</t>
  </si>
  <si>
    <t>FRANCISCO ROMERO CONSTANZO</t>
  </si>
  <si>
    <t>AMPLIACION VIVIENDA SOCIAL Y OTRAS (520 UF)</t>
  </si>
  <si>
    <t>NORBERTO BUTENDIECK AUSTEN / ROXANA CAMACHO F.</t>
  </si>
  <si>
    <t>DFLN°2/59, LEY 21.442 COPROP.INMOB. TIPO A</t>
  </si>
  <si>
    <t xml:space="preserve">ESTADISTICAS DE PERMISOS, RESOLUCIONES Y OTROS  MES DE NOVIEMBRE 2022        </t>
  </si>
  <si>
    <t>CARLOS LINEROS ECHEVERRIA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</si>
</sst>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;[Red]&quot;$&quot;\-#,##0"/>
    <numFmt numFmtId="42" formatCode="_ &quot;$&quot;* #,##0_ ;_ &quot;$&quot;* \-#,##0_ ;_ &quot;$&quot;* &quot;-&quot;_ ;_ @_ "/>
    <numFmt numFmtId="164" formatCode="&quot;$&quot;\ #,##0"/>
    <numFmt numFmtId="165" formatCode="#,##0.000"/>
    <numFmt numFmtId="166" formatCode="0.0"/>
    <numFmt numFmtId="167" formatCode="#,##0.0"/>
  </numFmts>
  <fonts count="4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20"/>
      <color theme="1"/>
      <name val="Arial"/>
      <family val="2"/>
    </font>
    <font>
      <b/>
      <sz val="28"/>
      <color theme="0"/>
      <name val="Arial"/>
      <family val="2"/>
    </font>
    <font>
      <b/>
      <sz val="28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22"/>
      <color theme="1"/>
      <name val="Arial"/>
      <family val="2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Arial"/>
      <family val="2"/>
    </font>
    <font>
      <b/>
      <sz val="18"/>
      <color theme="1"/>
      <name val="Arial"/>
      <family val="2"/>
    </font>
    <font>
      <b/>
      <sz val="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4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6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2"/>
      <color rgb="FF000000"/>
      <name val="Arial"/>
      <family val="2"/>
    </font>
    <font>
      <sz val="22"/>
      <color rgb="FF000000"/>
      <name val="Arial"/>
      <family val="2"/>
    </font>
    <font>
      <sz val="20"/>
      <color theme="1"/>
      <name val="AmdtSymbols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FF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CCCCCC"/>
      </right>
      <top style="medium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indexed="64"/>
      </top>
      <bottom/>
      <diagonal/>
    </border>
    <border>
      <left style="medium">
        <color rgb="FFCCCCCC"/>
      </left>
      <right style="medium">
        <color indexed="64"/>
      </right>
      <top style="medium">
        <color indexed="64"/>
      </top>
      <bottom/>
      <diagonal/>
    </border>
    <border>
      <left style="thick">
        <color rgb="FF000000"/>
      </left>
      <right style="medium">
        <color rgb="FFCCCCCC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CCCCCC"/>
      </bottom>
      <diagonal/>
    </border>
    <border>
      <left/>
      <right style="thick">
        <color rgb="FF000000"/>
      </right>
      <top/>
      <bottom style="medium">
        <color rgb="FFCCCCCC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CCCCCC"/>
      </top>
      <bottom style="thick">
        <color rgb="FF000000"/>
      </bottom>
      <diagonal/>
    </border>
    <border>
      <left/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CCCCCC"/>
      </left>
      <right/>
      <top style="medium">
        <color rgb="FF000000"/>
      </top>
      <bottom/>
      <diagonal/>
    </border>
    <border>
      <left/>
      <right style="medium">
        <color rgb="FFCCCCCC"/>
      </right>
      <top style="medium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2" fontId="14" fillId="0" borderId="0" applyFont="0" applyFill="0" applyBorder="0" applyAlignment="0" applyProtection="0"/>
  </cellStyleXfs>
  <cellXfs count="311">
    <xf numFmtId="0" fontId="0" fillId="0" borderId="0" xfId="0"/>
    <xf numFmtId="0" fontId="6" fillId="0" borderId="0" xfId="0" applyFont="1"/>
    <xf numFmtId="0" fontId="6" fillId="0" borderId="0" xfId="0" applyFont="1" applyFill="1"/>
    <xf numFmtId="0" fontId="5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right" vertical="center"/>
    </xf>
    <xf numFmtId="4" fontId="1" fillId="0" borderId="12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6" fillId="0" borderId="0" xfId="0" applyFont="1" applyBorder="1"/>
    <xf numFmtId="2" fontId="2" fillId="0" borderId="12" xfId="0" applyNumberFormat="1" applyFont="1" applyBorder="1" applyAlignment="1">
      <alignment horizontal="right" vertical="center"/>
    </xf>
    <xf numFmtId="0" fontId="3" fillId="0" borderId="0" xfId="0" applyFont="1"/>
    <xf numFmtId="14" fontId="1" fillId="0" borderId="12" xfId="0" applyNumberFormat="1" applyFont="1" applyFill="1" applyBorder="1" applyAlignment="1">
      <alignment horizontal="center" vertical="center" wrapText="1"/>
    </xf>
    <xf numFmtId="0" fontId="1" fillId="0" borderId="12" xfId="0" quotePrefix="1" applyFont="1" applyFill="1" applyBorder="1" applyAlignment="1">
      <alignment horizontal="center" vertical="center" wrapText="1"/>
    </xf>
    <xf numFmtId="0" fontId="0" fillId="0" borderId="0" xfId="0"/>
    <xf numFmtId="0" fontId="13" fillId="0" borderId="0" xfId="0" applyFont="1"/>
    <xf numFmtId="42" fontId="1" fillId="0" borderId="12" xfId="1" applyFont="1" applyBorder="1" applyAlignment="1">
      <alignment horizontal="right" vertical="center"/>
    </xf>
    <xf numFmtId="42" fontId="1" fillId="0" borderId="12" xfId="1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center"/>
    </xf>
    <xf numFmtId="0" fontId="16" fillId="5" borderId="16" xfId="0" applyFont="1" applyFill="1" applyBorder="1"/>
    <xf numFmtId="0" fontId="3" fillId="5" borderId="17" xfId="0" applyFont="1" applyFill="1" applyBorder="1"/>
    <xf numFmtId="0" fontId="7" fillId="5" borderId="17" xfId="0" applyFont="1" applyFill="1" applyBorder="1" applyAlignment="1">
      <alignment horizontal="center"/>
    </xf>
    <xf numFmtId="3" fontId="4" fillId="5" borderId="17" xfId="0" applyNumberFormat="1" applyFont="1" applyFill="1" applyBorder="1" applyAlignment="1">
      <alignment horizontal="right"/>
    </xf>
    <xf numFmtId="4" fontId="4" fillId="5" borderId="17" xfId="0" applyNumberFormat="1" applyFont="1" applyFill="1" applyBorder="1" applyAlignment="1">
      <alignment horizontal="right"/>
    </xf>
    <xf numFmtId="0" fontId="3" fillId="5" borderId="18" xfId="0" applyFont="1" applyFill="1" applyBorder="1"/>
    <xf numFmtId="0" fontId="17" fillId="0" borderId="0" xfId="0" applyFont="1"/>
    <xf numFmtId="0" fontId="18" fillId="0" borderId="0" xfId="0" applyFont="1"/>
    <xf numFmtId="0" fontId="19" fillId="2" borderId="19" xfId="0" applyFont="1" applyFill="1" applyBorder="1"/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34" xfId="0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5" fontId="2" fillId="0" borderId="25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42" fontId="1" fillId="0" borderId="0" xfId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right" vertical="center"/>
    </xf>
    <xf numFmtId="165" fontId="11" fillId="2" borderId="20" xfId="0" applyNumberFormat="1" applyFont="1" applyFill="1" applyBorder="1" applyAlignment="1">
      <alignment horizontal="right"/>
    </xf>
    <xf numFmtId="0" fontId="20" fillId="0" borderId="12" xfId="0" applyFont="1" applyBorder="1" applyAlignment="1">
      <alignment horizontal="center" vertical="center" wrapText="1"/>
    </xf>
    <xf numFmtId="0" fontId="20" fillId="0" borderId="12" xfId="0" applyFont="1" applyBorder="1"/>
    <xf numFmtId="0" fontId="20" fillId="0" borderId="12" xfId="0" applyFont="1" applyBorder="1" applyAlignment="1">
      <alignment horizontal="center"/>
    </xf>
    <xf numFmtId="0" fontId="15" fillId="3" borderId="22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vertical="top" wrapText="1"/>
    </xf>
    <xf numFmtId="0" fontId="15" fillId="3" borderId="28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vertical="top" wrapText="1"/>
    </xf>
    <xf numFmtId="0" fontId="15" fillId="3" borderId="32" xfId="0" applyFont="1" applyFill="1" applyBorder="1" applyAlignment="1">
      <alignment vertical="top" wrapText="1"/>
    </xf>
    <xf numFmtId="0" fontId="15" fillId="0" borderId="0" xfId="0" applyFont="1" applyBorder="1" applyAlignment="1">
      <alignment vertical="center" wrapText="1"/>
    </xf>
    <xf numFmtId="42" fontId="11" fillId="2" borderId="36" xfId="0" applyNumberFormat="1" applyFont="1" applyFill="1" applyBorder="1" applyAlignment="1">
      <alignment horizontal="center"/>
    </xf>
    <xf numFmtId="0" fontId="0" fillId="0" borderId="0" xfId="0"/>
    <xf numFmtId="2" fontId="6" fillId="0" borderId="12" xfId="0" applyNumberFormat="1" applyFont="1" applyBorder="1" applyAlignment="1">
      <alignment horizontal="center"/>
    </xf>
    <xf numFmtId="0" fontId="1" fillId="0" borderId="0" xfId="0" quotePrefix="1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right" vertical="center"/>
    </xf>
    <xf numFmtId="0" fontId="0" fillId="0" borderId="0" xfId="0" applyFill="1"/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42" fontId="23" fillId="2" borderId="12" xfId="1" applyFont="1" applyFill="1" applyBorder="1" applyAlignment="1">
      <alignment horizontal="right"/>
    </xf>
    <xf numFmtId="0" fontId="24" fillId="2" borderId="12" xfId="0" applyFont="1" applyFill="1" applyBorder="1"/>
    <xf numFmtId="4" fontId="23" fillId="2" borderId="12" xfId="0" applyNumberFormat="1" applyFont="1" applyFill="1" applyBorder="1" applyAlignment="1">
      <alignment horizontal="right"/>
    </xf>
    <xf numFmtId="14" fontId="25" fillId="0" borderId="12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14" fontId="15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0" fillId="0" borderId="0" xfId="0"/>
    <xf numFmtId="0" fontId="3" fillId="0" borderId="0" xfId="0" applyFont="1"/>
    <xf numFmtId="0" fontId="7" fillId="3" borderId="0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42" fontId="23" fillId="3" borderId="0" xfId="1" applyFont="1" applyFill="1" applyBorder="1" applyAlignment="1">
      <alignment horizontal="right"/>
    </xf>
    <xf numFmtId="0" fontId="24" fillId="3" borderId="0" xfId="0" applyFont="1" applyFill="1" applyBorder="1"/>
    <xf numFmtId="4" fontId="23" fillId="3" borderId="0" xfId="0" applyNumberFormat="1" applyFont="1" applyFill="1" applyBorder="1" applyAlignment="1">
      <alignment horizontal="right"/>
    </xf>
    <xf numFmtId="0" fontId="9" fillId="4" borderId="0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0" fillId="0" borderId="7" xfId="0" applyBorder="1"/>
    <xf numFmtId="0" fontId="0" fillId="0" borderId="11" xfId="0" applyBorder="1"/>
    <xf numFmtId="0" fontId="0" fillId="4" borderId="8" xfId="0" applyFill="1" applyBorder="1"/>
    <xf numFmtId="0" fontId="0" fillId="4" borderId="11" xfId="0" applyFill="1" applyBorder="1"/>
    <xf numFmtId="0" fontId="0" fillId="3" borderId="8" xfId="0" applyFill="1" applyBorder="1"/>
    <xf numFmtId="0" fontId="6" fillId="0" borderId="12" xfId="0" applyFont="1" applyBorder="1"/>
    <xf numFmtId="0" fontId="2" fillId="0" borderId="0" xfId="0" applyFont="1"/>
    <xf numFmtId="14" fontId="2" fillId="0" borderId="0" xfId="0" applyNumberFormat="1" applyFont="1"/>
    <xf numFmtId="167" fontId="1" fillId="0" borderId="12" xfId="0" applyNumberFormat="1" applyFont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0" fontId="3" fillId="2" borderId="17" xfId="0" applyFont="1" applyFill="1" applyBorder="1"/>
    <xf numFmtId="0" fontId="7" fillId="2" borderId="17" xfId="0" applyFont="1" applyFill="1" applyBorder="1" applyAlignment="1">
      <alignment horizontal="center"/>
    </xf>
    <xf numFmtId="3" fontId="4" fillId="2" borderId="17" xfId="0" applyNumberFormat="1" applyFont="1" applyFill="1" applyBorder="1" applyAlignment="1">
      <alignment horizontal="right"/>
    </xf>
    <xf numFmtId="4" fontId="4" fillId="2" borderId="17" xfId="0" applyNumberFormat="1" applyFont="1" applyFill="1" applyBorder="1" applyAlignment="1">
      <alignment horizontal="right"/>
    </xf>
    <xf numFmtId="0" fontId="3" fillId="2" borderId="18" xfId="0" applyFont="1" applyFill="1" applyBorder="1"/>
    <xf numFmtId="14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42" fontId="2" fillId="0" borderId="12" xfId="1" applyFont="1" applyFill="1" applyBorder="1" applyAlignment="1">
      <alignment horizontal="right" vertical="center" wrapText="1"/>
    </xf>
    <xf numFmtId="4" fontId="2" fillId="3" borderId="12" xfId="0" applyNumberFormat="1" applyFont="1" applyFill="1" applyBorder="1" applyAlignment="1">
      <alignment horizontal="right" vertical="center"/>
    </xf>
    <xf numFmtId="0" fontId="7" fillId="2" borderId="12" xfId="0" applyFont="1" applyFill="1" applyBorder="1"/>
    <xf numFmtId="42" fontId="11" fillId="2" borderId="12" xfId="0" applyNumberFormat="1" applyFont="1" applyFill="1" applyBorder="1" applyAlignment="1">
      <alignment horizontal="center"/>
    </xf>
    <xf numFmtId="0" fontId="19" fillId="2" borderId="12" xfId="0" applyFont="1" applyFill="1" applyBorder="1"/>
    <xf numFmtId="2" fontId="11" fillId="2" borderId="12" xfId="0" applyNumberFormat="1" applyFont="1" applyFill="1" applyBorder="1" applyAlignment="1">
      <alignment horizontal="right"/>
    </xf>
    <xf numFmtId="2" fontId="11" fillId="2" borderId="12" xfId="0" applyNumberFormat="1" applyFont="1" applyFill="1" applyBorder="1"/>
    <xf numFmtId="0" fontId="7" fillId="3" borderId="0" xfId="0" applyFont="1" applyFill="1" applyBorder="1" applyAlignment="1">
      <alignment wrapText="1"/>
    </xf>
    <xf numFmtId="6" fontId="7" fillId="3" borderId="0" xfId="0" applyNumberFormat="1" applyFont="1" applyFill="1" applyBorder="1" applyAlignment="1">
      <alignment horizontal="right" wrapText="1"/>
    </xf>
    <xf numFmtId="0" fontId="17" fillId="3" borderId="0" xfId="0" applyFont="1" applyFill="1" applyBorder="1" applyAlignment="1">
      <alignment wrapText="1"/>
    </xf>
    <xf numFmtId="0" fontId="7" fillId="3" borderId="0" xfId="0" applyFont="1" applyFill="1" applyBorder="1" applyAlignment="1">
      <alignment horizontal="right" wrapText="1"/>
    </xf>
    <xf numFmtId="6" fontId="11" fillId="2" borderId="12" xfId="0" applyNumberFormat="1" applyFont="1" applyFill="1" applyBorder="1" applyAlignment="1">
      <alignment horizontal="center"/>
    </xf>
    <xf numFmtId="166" fontId="6" fillId="0" borderId="12" xfId="0" applyNumberFormat="1" applyFont="1" applyBorder="1" applyAlignment="1">
      <alignment horizontal="center"/>
    </xf>
    <xf numFmtId="3" fontId="28" fillId="0" borderId="12" xfId="0" applyNumberFormat="1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left" vertical="center" wrapText="1"/>
    </xf>
    <xf numFmtId="14" fontId="1" fillId="0" borderId="24" xfId="0" applyNumberFormat="1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center" vertical="center"/>
    </xf>
    <xf numFmtId="0" fontId="1" fillId="0" borderId="24" xfId="0" quotePrefix="1" applyFont="1" applyFill="1" applyBorder="1" applyAlignment="1">
      <alignment horizontal="center" vertical="center" wrapText="1"/>
    </xf>
    <xf numFmtId="42" fontId="1" fillId="0" borderId="24" xfId="1" applyFont="1" applyFill="1" applyBorder="1" applyAlignment="1">
      <alignment horizontal="right" vertical="center"/>
    </xf>
    <xf numFmtId="0" fontId="1" fillId="0" borderId="24" xfId="0" applyFont="1" applyFill="1" applyBorder="1" applyAlignment="1">
      <alignment horizontal="center" vertical="center" wrapText="1"/>
    </xf>
    <xf numFmtId="4" fontId="1" fillId="0" borderId="24" xfId="0" applyNumberFormat="1" applyFont="1" applyFill="1" applyBorder="1" applyAlignment="1">
      <alignment horizontal="right" vertical="center"/>
    </xf>
    <xf numFmtId="0" fontId="0" fillId="0" borderId="0" xfId="0" applyFill="1" applyBorder="1"/>
    <xf numFmtId="14" fontId="2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6" fontId="2" fillId="0" borderId="12" xfId="0" applyNumberFormat="1" applyFont="1" applyBorder="1" applyAlignment="1">
      <alignment horizontal="right" vertical="center" wrapText="1"/>
    </xf>
    <xf numFmtId="0" fontId="30" fillId="7" borderId="12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right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27" fillId="7" borderId="0" xfId="0" applyFont="1" applyFill="1" applyBorder="1" applyAlignment="1">
      <alignment vertical="center" wrapText="1"/>
    </xf>
    <xf numFmtId="0" fontId="10" fillId="6" borderId="38" xfId="0" applyFont="1" applyFill="1" applyBorder="1" applyAlignment="1">
      <alignment vertical="center"/>
    </xf>
    <xf numFmtId="0" fontId="0" fillId="6" borderId="39" xfId="0" applyFill="1" applyBorder="1" applyAlignment="1">
      <alignment wrapText="1"/>
    </xf>
    <xf numFmtId="0" fontId="0" fillId="6" borderId="40" xfId="0" applyFill="1" applyBorder="1" applyAlignment="1">
      <alignment wrapText="1"/>
    </xf>
    <xf numFmtId="0" fontId="2" fillId="3" borderId="12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3" fontId="28" fillId="0" borderId="24" xfId="0" applyNumberFormat="1" applyFont="1" applyFill="1" applyBorder="1" applyAlignment="1">
      <alignment horizontal="center" vertical="center"/>
    </xf>
    <xf numFmtId="1" fontId="23" fillId="0" borderId="12" xfId="0" applyNumberFormat="1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 wrapText="1"/>
    </xf>
    <xf numFmtId="0" fontId="23" fillId="0" borderId="12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 wrapText="1"/>
    </xf>
    <xf numFmtId="3" fontId="26" fillId="3" borderId="19" xfId="0" applyNumberFormat="1" applyFont="1" applyFill="1" applyBorder="1" applyAlignment="1">
      <alignment horizontal="center" vertical="center"/>
    </xf>
    <xf numFmtId="0" fontId="26" fillId="3" borderId="19" xfId="0" applyFont="1" applyFill="1" applyBorder="1" applyAlignment="1">
      <alignment horizontal="center" vertical="center"/>
    </xf>
    <xf numFmtId="4" fontId="26" fillId="3" borderId="19" xfId="0" applyNumberFormat="1" applyFont="1" applyFill="1" applyBorder="1" applyAlignment="1">
      <alignment horizontal="center" vertical="center" wrapText="1"/>
    </xf>
    <xf numFmtId="0" fontId="26" fillId="0" borderId="19" xfId="0" applyFont="1" applyBorder="1" applyAlignment="1">
      <alignment horizontal="center" wrapText="1"/>
    </xf>
    <xf numFmtId="0" fontId="15" fillId="0" borderId="12" xfId="0" applyFont="1" applyBorder="1" applyAlignment="1">
      <alignment horizontal="center" vertical="center" wrapText="1"/>
    </xf>
    <xf numFmtId="0" fontId="15" fillId="7" borderId="12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3" borderId="26" xfId="0" applyFont="1" applyFill="1" applyBorder="1" applyAlignment="1">
      <alignment horizontal="center" vertical="center" wrapText="1"/>
    </xf>
    <xf numFmtId="3" fontId="26" fillId="3" borderId="26" xfId="0" applyNumberFormat="1" applyFont="1" applyFill="1" applyBorder="1" applyAlignment="1">
      <alignment horizontal="center" vertical="center"/>
    </xf>
    <xf numFmtId="0" fontId="26" fillId="3" borderId="26" xfId="0" applyFont="1" applyFill="1" applyBorder="1" applyAlignment="1">
      <alignment horizontal="center" vertical="center"/>
    </xf>
    <xf numFmtId="4" fontId="26" fillId="3" borderId="26" xfId="0" applyNumberFormat="1" applyFont="1" applyFill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5" fillId="0" borderId="12" xfId="0" applyFont="1" applyFill="1" applyBorder="1" applyAlignment="1">
      <alignment horizontal="center" vertical="center" wrapText="1"/>
    </xf>
    <xf numFmtId="167" fontId="1" fillId="0" borderId="24" xfId="0" applyNumberFormat="1" applyFont="1" applyFill="1" applyBorder="1" applyAlignment="1">
      <alignment horizontal="right" vertical="center"/>
    </xf>
    <xf numFmtId="0" fontId="5" fillId="0" borderId="24" xfId="0" applyFont="1" applyBorder="1" applyAlignment="1">
      <alignment horizontal="center" vertical="center" wrapText="1"/>
    </xf>
    <xf numFmtId="0" fontId="7" fillId="2" borderId="33" xfId="0" applyFont="1" applyFill="1" applyBorder="1"/>
    <xf numFmtId="42" fontId="11" fillId="2" borderId="33" xfId="0" applyNumberFormat="1" applyFont="1" applyFill="1" applyBorder="1" applyAlignment="1">
      <alignment horizontal="center"/>
    </xf>
    <xf numFmtId="0" fontId="19" fillId="2" borderId="33" xfId="0" applyFont="1" applyFill="1" applyBorder="1"/>
    <xf numFmtId="2" fontId="11" fillId="2" borderId="33" xfId="0" applyNumberFormat="1" applyFont="1" applyFill="1" applyBorder="1" applyAlignment="1">
      <alignment horizontal="right"/>
    </xf>
    <xf numFmtId="2" fontId="11" fillId="2" borderId="33" xfId="0" applyNumberFormat="1" applyFont="1" applyFill="1" applyBorder="1"/>
    <xf numFmtId="0" fontId="35" fillId="6" borderId="41" xfId="0" applyFont="1" applyFill="1" applyBorder="1" applyAlignment="1">
      <alignment vertical="center"/>
    </xf>
    <xf numFmtId="0" fontId="16" fillId="6" borderId="42" xfId="0" applyFont="1" applyFill="1" applyBorder="1" applyAlignment="1">
      <alignment wrapText="1"/>
    </xf>
    <xf numFmtId="0" fontId="0" fillId="6" borderId="42" xfId="0" applyFill="1" applyBorder="1" applyAlignment="1">
      <alignment wrapText="1"/>
    </xf>
    <xf numFmtId="0" fontId="0" fillId="6" borderId="43" xfId="0" applyFill="1" applyBorder="1" applyAlignment="1">
      <alignment wrapText="1"/>
    </xf>
    <xf numFmtId="0" fontId="0" fillId="0" borderId="65" xfId="0" applyBorder="1" applyAlignment="1">
      <alignment vertical="center" wrapText="1"/>
    </xf>
    <xf numFmtId="2" fontId="11" fillId="3" borderId="0" xfId="0" applyNumberFormat="1" applyFont="1" applyFill="1" applyBorder="1"/>
    <xf numFmtId="0" fontId="37" fillId="2" borderId="12" xfId="0" applyFont="1" applyFill="1" applyBorder="1"/>
    <xf numFmtId="14" fontId="0" fillId="0" borderId="0" xfId="0" applyNumberFormat="1" applyAlignment="1">
      <alignment horizontal="left"/>
    </xf>
    <xf numFmtId="14" fontId="25" fillId="0" borderId="24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42" fontId="1" fillId="0" borderId="24" xfId="1" applyFont="1" applyBorder="1" applyAlignment="1">
      <alignment horizontal="right" vertical="center"/>
    </xf>
    <xf numFmtId="4" fontId="1" fillId="0" borderId="24" xfId="0" applyNumberFormat="1" applyFont="1" applyBorder="1" applyAlignment="1">
      <alignment horizontal="right" vertical="center"/>
    </xf>
    <xf numFmtId="0" fontId="1" fillId="0" borderId="24" xfId="0" applyFont="1" applyBorder="1" applyAlignment="1">
      <alignment horizontal="center" vertical="center"/>
    </xf>
    <xf numFmtId="166" fontId="6" fillId="0" borderId="24" xfId="0" applyNumberFormat="1" applyFont="1" applyBorder="1" applyAlignment="1">
      <alignment horizontal="center"/>
    </xf>
    <xf numFmtId="0" fontId="1" fillId="0" borderId="12" xfId="0" quotePrefix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6" fillId="3" borderId="0" xfId="0" applyFont="1" applyFill="1" applyBorder="1" applyAlignment="1">
      <alignment horizontal="center"/>
    </xf>
    <xf numFmtId="42" fontId="38" fillId="3" borderId="0" xfId="1" applyFont="1" applyFill="1" applyBorder="1" applyAlignment="1">
      <alignment horizontal="right"/>
    </xf>
    <xf numFmtId="0" fontId="39" fillId="3" borderId="0" xfId="0" applyFont="1" applyFill="1" applyBorder="1"/>
    <xf numFmtId="0" fontId="27" fillId="0" borderId="0" xfId="0" applyFont="1" applyBorder="1"/>
    <xf numFmtId="4" fontId="26" fillId="3" borderId="0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center"/>
    </xf>
    <xf numFmtId="42" fontId="1" fillId="3" borderId="0" xfId="1" applyFont="1" applyFill="1" applyBorder="1" applyAlignment="1">
      <alignment horizontal="right"/>
    </xf>
    <xf numFmtId="0" fontId="1" fillId="3" borderId="0" xfId="0" applyFont="1" applyFill="1" applyBorder="1" applyAlignment="1">
      <alignment horizontal="center"/>
    </xf>
    <xf numFmtId="4" fontId="1" fillId="3" borderId="0" xfId="0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40" fillId="0" borderId="0" xfId="0" applyFont="1" applyBorder="1" applyAlignment="1">
      <alignment horizontal="center"/>
    </xf>
    <xf numFmtId="0" fontId="23" fillId="7" borderId="12" xfId="0" applyFont="1" applyFill="1" applyBorder="1" applyAlignment="1">
      <alignment horizontal="center" vertical="center" wrapText="1"/>
    </xf>
    <xf numFmtId="14" fontId="25" fillId="0" borderId="12" xfId="0" applyNumberFormat="1" applyFont="1" applyFill="1" applyBorder="1" applyAlignment="1">
      <alignment horizontal="center" vertical="center" wrapText="1"/>
    </xf>
    <xf numFmtId="166" fontId="6" fillId="0" borderId="12" xfId="0" applyNumberFormat="1" applyFont="1" applyFill="1" applyBorder="1" applyAlignment="1">
      <alignment horizontal="center"/>
    </xf>
    <xf numFmtId="165" fontId="1" fillId="0" borderId="12" xfId="0" applyNumberFormat="1" applyFont="1" applyBorder="1" applyAlignment="1">
      <alignment horizontal="right" vertical="center"/>
    </xf>
    <xf numFmtId="42" fontId="21" fillId="2" borderId="12" xfId="0" applyNumberFormat="1" applyFont="1" applyFill="1" applyBorder="1"/>
    <xf numFmtId="4" fontId="21" fillId="2" borderId="12" xfId="0" applyNumberFormat="1" applyFont="1" applyFill="1" applyBorder="1"/>
    <xf numFmtId="42" fontId="1" fillId="0" borderId="12" xfId="1" applyNumberFormat="1" applyFont="1" applyFill="1" applyBorder="1" applyAlignment="1">
      <alignment horizontal="right" vertical="center"/>
    </xf>
    <xf numFmtId="1" fontId="23" fillId="0" borderId="0" xfId="0" applyNumberFormat="1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3" borderId="33" xfId="0" applyFont="1" applyFill="1" applyBorder="1" applyAlignment="1">
      <alignment horizontal="center" vertical="center" wrapText="1"/>
    </xf>
    <xf numFmtId="42" fontId="2" fillId="0" borderId="33" xfId="1" applyFont="1" applyFill="1" applyBorder="1" applyAlignment="1">
      <alignment horizontal="right" vertical="center" wrapText="1"/>
    </xf>
    <xf numFmtId="4" fontId="2" fillId="3" borderId="33" xfId="0" applyNumberFormat="1" applyFont="1" applyFill="1" applyBorder="1" applyAlignment="1">
      <alignment horizontal="right" vertical="center"/>
    </xf>
    <xf numFmtId="0" fontId="2" fillId="7" borderId="12" xfId="0" applyFont="1" applyFill="1" applyBorder="1" applyAlignment="1">
      <alignment horizontal="center" vertical="center" wrapText="1"/>
    </xf>
    <xf numFmtId="6" fontId="2" fillId="7" borderId="12" xfId="0" applyNumberFormat="1" applyFont="1" applyFill="1" applyBorder="1" applyAlignment="1">
      <alignment vertical="center" wrapText="1"/>
    </xf>
    <xf numFmtId="0" fontId="2" fillId="7" borderId="12" xfId="0" applyFont="1" applyFill="1" applyBorder="1" applyAlignment="1">
      <alignment horizontal="right" vertical="center" wrapText="1"/>
    </xf>
    <xf numFmtId="14" fontId="2" fillId="7" borderId="12" xfId="0" applyNumberFormat="1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vertical="center" wrapText="1"/>
    </xf>
    <xf numFmtId="0" fontId="15" fillId="7" borderId="49" xfId="0" applyFont="1" applyFill="1" applyBorder="1" applyAlignment="1">
      <alignment horizontal="center" vertical="center" wrapText="1"/>
    </xf>
    <xf numFmtId="0" fontId="15" fillId="7" borderId="54" xfId="0" applyFont="1" applyFill="1" applyBorder="1" applyAlignment="1">
      <alignment horizontal="center" vertical="center" wrapText="1"/>
    </xf>
    <xf numFmtId="0" fontId="15" fillId="7" borderId="61" xfId="0" applyFont="1" applyFill="1" applyBorder="1" applyAlignment="1">
      <alignment horizontal="center" vertical="center" wrapText="1"/>
    </xf>
    <xf numFmtId="0" fontId="0" fillId="7" borderId="55" xfId="0" applyFill="1" applyBorder="1" applyAlignment="1">
      <alignment vertical="top" wrapText="1"/>
    </xf>
    <xf numFmtId="0" fontId="0" fillId="7" borderId="56" xfId="0" applyFill="1" applyBorder="1" applyAlignment="1">
      <alignment vertical="top" wrapText="1"/>
    </xf>
    <xf numFmtId="0" fontId="15" fillId="7" borderId="57" xfId="0" applyFont="1" applyFill="1" applyBorder="1" applyAlignment="1">
      <alignment horizontal="center" vertical="center" wrapText="1"/>
    </xf>
    <xf numFmtId="0" fontId="15" fillId="7" borderId="58" xfId="0" applyFont="1" applyFill="1" applyBorder="1" applyAlignment="1">
      <alignment horizontal="center" vertical="center" wrapText="1"/>
    </xf>
    <xf numFmtId="0" fontId="15" fillId="7" borderId="46" xfId="0" applyFont="1" applyFill="1" applyBorder="1" applyAlignment="1">
      <alignment horizontal="center" vertical="center" wrapText="1"/>
    </xf>
    <xf numFmtId="0" fontId="15" fillId="7" borderId="59" xfId="0" applyFont="1" applyFill="1" applyBorder="1" applyAlignment="1">
      <alignment horizontal="center" vertical="center" wrapText="1"/>
    </xf>
    <xf numFmtId="0" fontId="0" fillId="0" borderId="63" xfId="0" applyBorder="1" applyAlignment="1">
      <alignment vertical="center" wrapText="1"/>
    </xf>
    <xf numFmtId="0" fontId="0" fillId="0" borderId="64" xfId="0" applyBorder="1" applyAlignment="1">
      <alignment vertical="center" wrapText="1"/>
    </xf>
    <xf numFmtId="0" fontId="0" fillId="0" borderId="66" xfId="0" applyBorder="1" applyAlignment="1">
      <alignment vertical="center" wrapText="1"/>
    </xf>
    <xf numFmtId="0" fontId="0" fillId="0" borderId="67" xfId="0" applyBorder="1" applyAlignment="1">
      <alignment vertical="center" wrapText="1"/>
    </xf>
    <xf numFmtId="0" fontId="15" fillId="7" borderId="47" xfId="0" applyFont="1" applyFill="1" applyBorder="1" applyAlignment="1">
      <alignment horizontal="center" vertical="center" wrapText="1"/>
    </xf>
    <xf numFmtId="0" fontId="15" fillId="7" borderId="53" xfId="0" applyFont="1" applyFill="1" applyBorder="1" applyAlignment="1">
      <alignment horizontal="center" vertical="center" wrapText="1"/>
    </xf>
    <xf numFmtId="0" fontId="15" fillId="7" borderId="60" xfId="0" applyFont="1" applyFill="1" applyBorder="1" applyAlignment="1">
      <alignment horizontal="center" vertical="center" wrapText="1"/>
    </xf>
    <xf numFmtId="0" fontId="15" fillId="7" borderId="48" xfId="0" applyFont="1" applyFill="1" applyBorder="1" applyAlignment="1">
      <alignment horizontal="center" vertical="center" wrapText="1"/>
    </xf>
    <xf numFmtId="0" fontId="15" fillId="7" borderId="62" xfId="0" applyFont="1" applyFill="1" applyBorder="1" applyAlignment="1">
      <alignment horizontal="center" vertical="center" wrapText="1"/>
    </xf>
    <xf numFmtId="0" fontId="15" fillId="7" borderId="44" xfId="0" applyFont="1" applyFill="1" applyBorder="1" applyAlignment="1">
      <alignment horizontal="center" vertical="center" wrapText="1"/>
    </xf>
    <xf numFmtId="0" fontId="15" fillId="7" borderId="45" xfId="0" applyFont="1" applyFill="1" applyBorder="1" applyAlignment="1">
      <alignment horizontal="center" vertical="center" wrapText="1"/>
    </xf>
    <xf numFmtId="0" fontId="15" fillId="7" borderId="50" xfId="0" applyFont="1" applyFill="1" applyBorder="1" applyAlignment="1">
      <alignment horizontal="center" vertical="center" wrapText="1"/>
    </xf>
    <xf numFmtId="0" fontId="15" fillId="7" borderId="51" xfId="0" applyFont="1" applyFill="1" applyBorder="1" applyAlignment="1">
      <alignment horizontal="center" vertical="center" wrapText="1"/>
    </xf>
    <xf numFmtId="0" fontId="15" fillId="7" borderId="52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0" fillId="2" borderId="5" xfId="0" applyFont="1" applyFill="1" applyBorder="1" applyAlignment="1"/>
    <xf numFmtId="0" fontId="10" fillId="2" borderId="6" xfId="0" applyFont="1" applyFill="1" applyBorder="1" applyAlignment="1"/>
    <xf numFmtId="0" fontId="10" fillId="2" borderId="9" xfId="0" applyFont="1" applyFill="1" applyBorder="1" applyAlignment="1"/>
    <xf numFmtId="0" fontId="10" fillId="2" borderId="10" xfId="0" applyFont="1" applyFill="1" applyBorder="1" applyAlignment="1"/>
    <xf numFmtId="0" fontId="10" fillId="2" borderId="68" xfId="0" applyFont="1" applyFill="1" applyBorder="1" applyAlignment="1"/>
    <xf numFmtId="0" fontId="10" fillId="2" borderId="23" xfId="0" applyFont="1" applyFill="1" applyBorder="1" applyAlignment="1"/>
    <xf numFmtId="0" fontId="10" fillId="2" borderId="22" xfId="0" applyFont="1" applyFill="1" applyBorder="1" applyAlignment="1"/>
    <xf numFmtId="0" fontId="10" fillId="2" borderId="11" xfId="0" applyFont="1" applyFill="1" applyBorder="1" applyAlignment="1"/>
    <xf numFmtId="0" fontId="8" fillId="4" borderId="4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14" fontId="15" fillId="0" borderId="3" xfId="0" applyNumberFormat="1" applyFont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5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left"/>
    </xf>
    <xf numFmtId="0" fontId="10" fillId="2" borderId="17" xfId="0" applyFont="1" applyFill="1" applyBorder="1" applyAlignment="1">
      <alignment horizontal="left"/>
    </xf>
    <xf numFmtId="0" fontId="26" fillId="0" borderId="0" xfId="0" applyFont="1" applyAlignment="1">
      <alignment horizontal="left"/>
    </xf>
    <xf numFmtId="0" fontId="15" fillId="3" borderId="21" xfId="0" applyFont="1" applyFill="1" applyBorder="1" applyAlignment="1">
      <alignment vertical="center" wrapText="1"/>
    </xf>
    <xf numFmtId="0" fontId="15" fillId="3" borderId="22" xfId="0" applyFont="1" applyFill="1" applyBorder="1" applyAlignment="1">
      <alignment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15" fillId="3" borderId="33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27" xfId="0" applyFont="1" applyFill="1" applyBorder="1" applyAlignment="1">
      <alignment vertical="top" wrapText="1"/>
    </xf>
    <xf numFmtId="0" fontId="15" fillId="3" borderId="11" xfId="0" applyFont="1" applyFill="1" applyBorder="1" applyAlignment="1">
      <alignment vertical="top" wrapText="1"/>
    </xf>
    <xf numFmtId="0" fontId="15" fillId="0" borderId="0" xfId="0" applyFont="1" applyBorder="1" applyAlignment="1">
      <alignment vertical="center" wrapText="1"/>
    </xf>
    <xf numFmtId="14" fontId="20" fillId="0" borderId="12" xfId="0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33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center" vertical="center" wrapText="1"/>
    </xf>
    <xf numFmtId="42" fontId="5" fillId="0" borderId="24" xfId="0" applyNumberFormat="1" applyFont="1" applyFill="1" applyBorder="1" applyAlignment="1">
      <alignment horizontal="left" vertical="center" wrapText="1"/>
    </xf>
    <xf numFmtId="42" fontId="5" fillId="0" borderId="33" xfId="0" applyNumberFormat="1" applyFont="1" applyFill="1" applyBorder="1" applyAlignment="1">
      <alignment horizontal="left" vertical="center" wrapText="1"/>
    </xf>
    <xf numFmtId="164" fontId="20" fillId="0" borderId="12" xfId="0" applyNumberFormat="1" applyFont="1" applyBorder="1" applyAlignment="1">
      <alignment horizontal="center" vertical="center" wrapText="1"/>
    </xf>
    <xf numFmtId="165" fontId="20" fillId="0" borderId="12" xfId="0" applyNumberFormat="1" applyFont="1" applyBorder="1" applyAlignment="1">
      <alignment horizontal="right" vertical="center" wrapText="1"/>
    </xf>
    <xf numFmtId="4" fontId="20" fillId="0" borderId="24" xfId="0" applyNumberFormat="1" applyFont="1" applyBorder="1" applyAlignment="1">
      <alignment horizontal="center" vertical="center" wrapText="1"/>
    </xf>
    <xf numFmtId="4" fontId="20" fillId="0" borderId="33" xfId="0" applyNumberFormat="1" applyFont="1" applyBorder="1" applyAlignment="1">
      <alignment horizontal="center" vertical="center" wrapText="1"/>
    </xf>
    <xf numFmtId="4" fontId="20" fillId="0" borderId="12" xfId="0" applyNumberFormat="1" applyFont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/>
    </xf>
    <xf numFmtId="0" fontId="21" fillId="2" borderId="18" xfId="0" applyFont="1" applyFill="1" applyBorder="1" applyAlignment="1">
      <alignment horizontal="center"/>
    </xf>
    <xf numFmtId="42" fontId="5" fillId="0" borderId="12" xfId="0" applyNumberFormat="1" applyFont="1" applyFill="1" applyBorder="1" applyAlignment="1">
      <alignment horizontal="center" vertical="center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6</xdr:row>
      <xdr:rowOff>35719</xdr:rowOff>
    </xdr:from>
    <xdr:to>
      <xdr:col>2</xdr:col>
      <xdr:colOff>1262062</xdr:colOff>
      <xdr:row>10</xdr:row>
      <xdr:rowOff>47625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26219"/>
          <a:ext cx="3214687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0"/>
  <sheetViews>
    <sheetView tabSelected="1" topLeftCell="E72" zoomScale="80" zoomScaleNormal="80" zoomScaleSheetLayoutView="100" zoomScalePageLayoutView="50" workbookViewId="0">
      <selection activeCell="I99" sqref="I99"/>
    </sheetView>
  </sheetViews>
  <sheetFormatPr baseColWidth="10" defaultRowHeight="15" x14ac:dyDescent="0.25"/>
  <cols>
    <col min="1" max="1" width="13.85546875" customWidth="1"/>
    <col min="2" max="2" width="16.85546875" customWidth="1"/>
    <col min="3" max="3" width="44.42578125" customWidth="1"/>
    <col min="4" max="4" width="45" customWidth="1"/>
    <col min="5" max="5" width="43.7109375" customWidth="1"/>
    <col min="6" max="6" width="30.28515625" customWidth="1"/>
    <col min="7" max="7" width="23" customWidth="1"/>
    <col min="8" max="8" width="23.7109375" customWidth="1"/>
    <col min="9" max="9" width="37.28515625" customWidth="1"/>
    <col min="10" max="10" width="18.42578125" customWidth="1"/>
    <col min="11" max="11" width="20.7109375" customWidth="1"/>
    <col min="12" max="12" width="29.85546875" customWidth="1"/>
    <col min="13" max="13" width="20" customWidth="1"/>
  </cols>
  <sheetData>
    <row r="1" spans="1:14" ht="4.5" customHeight="1" thickBot="1" x14ac:dyDescent="0.3"/>
    <row r="2" spans="1:14" ht="3" hidden="1" customHeight="1" thickBot="1" x14ac:dyDescent="0.3"/>
    <row r="3" spans="1:14" ht="15.75" hidden="1" thickBot="1" x14ac:dyDescent="0.3"/>
    <row r="4" spans="1:14" ht="15.75" hidden="1" thickBot="1" x14ac:dyDescent="0.3"/>
    <row r="5" spans="1:14" ht="15.75" hidden="1" thickBot="1" x14ac:dyDescent="0.3"/>
    <row r="6" spans="1:14" ht="10.5" customHeight="1" x14ac:dyDescent="0.25">
      <c r="A6" s="258" t="s">
        <v>50</v>
      </c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92"/>
    </row>
    <row r="7" spans="1:14" ht="10.5" customHeight="1" thickBot="1" x14ac:dyDescent="0.3">
      <c r="A7" s="260"/>
      <c r="B7" s="261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93"/>
    </row>
    <row r="8" spans="1:14" x14ac:dyDescent="0.25">
      <c r="A8" s="270" t="s">
        <v>203</v>
      </c>
      <c r="B8" s="271"/>
      <c r="C8" s="271"/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94"/>
    </row>
    <row r="9" spans="1:14" x14ac:dyDescent="0.25">
      <c r="A9" s="272"/>
      <c r="B9" s="271"/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94"/>
    </row>
    <row r="10" spans="1:14" x14ac:dyDescent="0.25">
      <c r="A10" s="272"/>
      <c r="B10" s="271"/>
      <c r="C10" s="271"/>
      <c r="D10" s="271"/>
      <c r="E10" s="271"/>
      <c r="F10" s="271"/>
      <c r="G10" s="271"/>
      <c r="H10" s="271"/>
      <c r="I10" s="271"/>
      <c r="J10" s="271"/>
      <c r="K10" s="271"/>
      <c r="L10" s="271"/>
      <c r="M10" s="271"/>
      <c r="N10" s="94"/>
    </row>
    <row r="11" spans="1:14" ht="6" customHeight="1" thickBot="1" x14ac:dyDescent="0.3">
      <c r="A11" s="273"/>
      <c r="B11" s="274"/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95"/>
    </row>
    <row r="12" spans="1:14" s="66" customFormat="1" ht="6" customHeight="1" x14ac:dyDescent="0.25">
      <c r="A12" s="90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94"/>
    </row>
    <row r="13" spans="1:14" s="66" customFormat="1" ht="6" customHeight="1" thickBot="1" x14ac:dyDescent="0.3">
      <c r="A13" s="71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96"/>
    </row>
    <row r="14" spans="1:14" x14ac:dyDescent="0.25">
      <c r="A14" s="262" t="s">
        <v>12</v>
      </c>
      <c r="B14" s="263"/>
      <c r="C14" s="263"/>
      <c r="D14" s="263"/>
      <c r="E14" s="263"/>
      <c r="F14" s="263"/>
      <c r="G14" s="263"/>
      <c r="H14" s="263"/>
      <c r="I14" s="263"/>
      <c r="J14" s="263"/>
      <c r="K14" s="263"/>
      <c r="L14" s="263"/>
      <c r="M14" s="263"/>
      <c r="N14" s="277"/>
    </row>
    <row r="15" spans="1:14" ht="15.75" thickBot="1" x14ac:dyDescent="0.3">
      <c r="A15" s="264"/>
      <c r="B15" s="265"/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78"/>
    </row>
    <row r="16" spans="1:14" x14ac:dyDescent="0.25">
      <c r="A16" s="253" t="s">
        <v>0</v>
      </c>
      <c r="B16" s="253" t="s">
        <v>1</v>
      </c>
      <c r="C16" s="275" t="s">
        <v>2</v>
      </c>
      <c r="D16" s="253" t="s">
        <v>3</v>
      </c>
      <c r="E16" s="253" t="s">
        <v>4</v>
      </c>
      <c r="F16" s="253" t="s">
        <v>5</v>
      </c>
      <c r="G16" s="253" t="s">
        <v>6</v>
      </c>
      <c r="H16" s="253" t="s">
        <v>7</v>
      </c>
      <c r="I16" s="253" t="s">
        <v>8</v>
      </c>
      <c r="J16" s="253" t="s">
        <v>11</v>
      </c>
      <c r="K16" s="257" t="s">
        <v>21</v>
      </c>
      <c r="L16" s="253" t="s">
        <v>9</v>
      </c>
      <c r="M16" s="253" t="s">
        <v>10</v>
      </c>
      <c r="N16" s="257" t="s">
        <v>19</v>
      </c>
    </row>
    <row r="17" spans="1:14" x14ac:dyDescent="0.25">
      <c r="A17" s="253"/>
      <c r="B17" s="253"/>
      <c r="C17" s="275"/>
      <c r="D17" s="253"/>
      <c r="E17" s="253"/>
      <c r="F17" s="255"/>
      <c r="G17" s="255"/>
      <c r="H17" s="255"/>
      <c r="I17" s="255"/>
      <c r="J17" s="255"/>
      <c r="K17" s="253"/>
      <c r="L17" s="255"/>
      <c r="M17" s="255"/>
      <c r="N17" s="253"/>
    </row>
    <row r="18" spans="1:14" ht="9" customHeight="1" thickBot="1" x14ac:dyDescent="0.3">
      <c r="A18" s="254"/>
      <c r="B18" s="254"/>
      <c r="C18" s="276"/>
      <c r="D18" s="254"/>
      <c r="E18" s="254"/>
      <c r="F18" s="256"/>
      <c r="G18" s="256"/>
      <c r="H18" s="256"/>
      <c r="I18" s="256"/>
      <c r="J18" s="256"/>
      <c r="K18" s="254"/>
      <c r="L18" s="256"/>
      <c r="M18" s="256"/>
      <c r="N18" s="254"/>
    </row>
    <row r="19" spans="1:14" s="66" customFormat="1" ht="27" customHeight="1" x14ac:dyDescent="0.25">
      <c r="A19" s="77"/>
      <c r="B19" s="77"/>
      <c r="C19" s="78"/>
      <c r="D19" s="77"/>
      <c r="E19" s="77"/>
      <c r="F19" s="79"/>
      <c r="G19" s="79"/>
      <c r="H19" s="79"/>
      <c r="I19" s="79"/>
      <c r="J19" s="79"/>
      <c r="K19" s="77"/>
      <c r="L19" s="79"/>
      <c r="M19" s="79"/>
      <c r="N19" s="91"/>
    </row>
    <row r="20" spans="1:14" s="1" customFormat="1" ht="51.75" customHeight="1" x14ac:dyDescent="0.25">
      <c r="A20" s="124">
        <v>14616</v>
      </c>
      <c r="B20" s="76" t="s">
        <v>81</v>
      </c>
      <c r="C20" s="4" t="s">
        <v>82</v>
      </c>
      <c r="D20" s="4" t="s">
        <v>83</v>
      </c>
      <c r="E20" s="4" t="s">
        <v>84</v>
      </c>
      <c r="F20" s="8" t="s">
        <v>17</v>
      </c>
      <c r="G20" s="8" t="s">
        <v>16</v>
      </c>
      <c r="H20" s="20">
        <v>145759</v>
      </c>
      <c r="I20" s="8" t="s">
        <v>186</v>
      </c>
      <c r="J20" s="9">
        <v>0.76</v>
      </c>
      <c r="K20" s="9">
        <v>19839.04</v>
      </c>
      <c r="L20" s="3" t="s">
        <v>15</v>
      </c>
      <c r="M20" s="6" t="s">
        <v>23</v>
      </c>
      <c r="N20" s="67" t="s">
        <v>85</v>
      </c>
    </row>
    <row r="21" spans="1:14" s="1" customFormat="1" ht="30" x14ac:dyDescent="0.25">
      <c r="A21" s="124">
        <v>14617</v>
      </c>
      <c r="B21" s="76" t="s">
        <v>86</v>
      </c>
      <c r="C21" s="4" t="s">
        <v>87</v>
      </c>
      <c r="D21" s="4" t="s">
        <v>88</v>
      </c>
      <c r="E21" s="4" t="s">
        <v>89</v>
      </c>
      <c r="F21" s="8" t="s">
        <v>17</v>
      </c>
      <c r="G21" s="8" t="s">
        <v>183</v>
      </c>
      <c r="H21" s="20">
        <v>252193</v>
      </c>
      <c r="I21" s="8" t="s">
        <v>66</v>
      </c>
      <c r="J21" s="9">
        <v>113.52</v>
      </c>
      <c r="K21" s="9">
        <v>937.99</v>
      </c>
      <c r="L21" s="3" t="s">
        <v>15</v>
      </c>
      <c r="M21" s="6" t="s">
        <v>23</v>
      </c>
      <c r="N21" s="67" t="s">
        <v>195</v>
      </c>
    </row>
    <row r="22" spans="1:14" s="1" customFormat="1" ht="30" x14ac:dyDescent="0.25">
      <c r="A22" s="124">
        <v>14618</v>
      </c>
      <c r="B22" s="76" t="s">
        <v>91</v>
      </c>
      <c r="C22" s="4" t="s">
        <v>92</v>
      </c>
      <c r="D22" s="4" t="s">
        <v>93</v>
      </c>
      <c r="E22" s="4" t="s">
        <v>94</v>
      </c>
      <c r="F22" s="8" t="s">
        <v>17</v>
      </c>
      <c r="G22" s="8" t="s">
        <v>16</v>
      </c>
      <c r="H22" s="20">
        <v>43515</v>
      </c>
      <c r="I22" s="8" t="s">
        <v>186</v>
      </c>
      <c r="J22" s="9">
        <v>4.2</v>
      </c>
      <c r="K22" s="100">
        <v>581</v>
      </c>
      <c r="L22" s="3" t="s">
        <v>49</v>
      </c>
      <c r="M22" s="6" t="s">
        <v>95</v>
      </c>
      <c r="N22" s="67" t="s">
        <v>181</v>
      </c>
    </row>
    <row r="23" spans="1:14" s="1" customFormat="1" ht="20.25" x14ac:dyDescent="0.25">
      <c r="A23" s="124">
        <v>14619</v>
      </c>
      <c r="B23" s="76" t="s">
        <v>107</v>
      </c>
      <c r="C23" s="4" t="s">
        <v>193</v>
      </c>
      <c r="D23" s="4" t="s">
        <v>108</v>
      </c>
      <c r="E23" s="4" t="s">
        <v>109</v>
      </c>
      <c r="F23" s="8" t="s">
        <v>17</v>
      </c>
      <c r="G23" s="8" t="s">
        <v>16</v>
      </c>
      <c r="H23" s="20">
        <v>490367</v>
      </c>
      <c r="I23" s="8" t="s">
        <v>57</v>
      </c>
      <c r="J23" s="9">
        <v>125.2</v>
      </c>
      <c r="K23" s="9">
        <v>38294.54</v>
      </c>
      <c r="L23" s="3" t="s">
        <v>15</v>
      </c>
      <c r="M23" s="6" t="s">
        <v>71</v>
      </c>
      <c r="N23" s="123" t="s">
        <v>194</v>
      </c>
    </row>
    <row r="24" spans="1:14" s="1" customFormat="1" ht="48" x14ac:dyDescent="0.25">
      <c r="A24" s="124">
        <v>14620</v>
      </c>
      <c r="B24" s="76" t="s">
        <v>118</v>
      </c>
      <c r="C24" s="4" t="s">
        <v>119</v>
      </c>
      <c r="D24" s="4" t="s">
        <v>120</v>
      </c>
      <c r="E24" s="4" t="s">
        <v>109</v>
      </c>
      <c r="F24" s="8" t="s">
        <v>121</v>
      </c>
      <c r="G24" s="8" t="s">
        <v>16</v>
      </c>
      <c r="H24" s="20">
        <v>91374</v>
      </c>
      <c r="I24" s="8" t="s">
        <v>190</v>
      </c>
      <c r="J24" s="100">
        <v>0</v>
      </c>
      <c r="K24" s="9">
        <v>38294.54</v>
      </c>
      <c r="L24" s="3" t="s">
        <v>191</v>
      </c>
      <c r="M24" s="6" t="s">
        <v>67</v>
      </c>
      <c r="N24" s="123" t="s">
        <v>192</v>
      </c>
    </row>
    <row r="25" spans="1:14" s="1" customFormat="1" ht="20.25" x14ac:dyDescent="0.25">
      <c r="A25" s="124">
        <v>14621</v>
      </c>
      <c r="B25" s="76" t="s">
        <v>122</v>
      </c>
      <c r="C25" s="4" t="s">
        <v>188</v>
      </c>
      <c r="D25" s="4" t="s">
        <v>123</v>
      </c>
      <c r="E25" s="4" t="s">
        <v>109</v>
      </c>
      <c r="F25" s="8" t="s">
        <v>17</v>
      </c>
      <c r="G25" s="8" t="s">
        <v>74</v>
      </c>
      <c r="H25" s="20">
        <v>457392</v>
      </c>
      <c r="I25" s="8" t="s">
        <v>57</v>
      </c>
      <c r="J25" s="213">
        <v>125.2</v>
      </c>
      <c r="K25" s="9">
        <v>38294.54</v>
      </c>
      <c r="L25" s="3" t="s">
        <v>15</v>
      </c>
      <c r="M25" s="6" t="s">
        <v>189</v>
      </c>
      <c r="N25" s="123" t="s">
        <v>180</v>
      </c>
    </row>
    <row r="26" spans="1:14" s="2" customFormat="1" ht="30" x14ac:dyDescent="0.25">
      <c r="A26" s="124">
        <v>14622</v>
      </c>
      <c r="B26" s="211" t="s">
        <v>137</v>
      </c>
      <c r="C26" s="11" t="s">
        <v>138</v>
      </c>
      <c r="D26" s="11" t="s">
        <v>139</v>
      </c>
      <c r="E26" s="11" t="s">
        <v>140</v>
      </c>
      <c r="F26" s="12" t="s">
        <v>17</v>
      </c>
      <c r="G26" s="12" t="s">
        <v>185</v>
      </c>
      <c r="H26" s="21">
        <v>18780</v>
      </c>
      <c r="I26" s="12" t="s">
        <v>186</v>
      </c>
      <c r="J26" s="10">
        <v>26.68</v>
      </c>
      <c r="K26" s="10">
        <v>1164.75</v>
      </c>
      <c r="L26" s="171" t="s">
        <v>15</v>
      </c>
      <c r="M26" s="7" t="s">
        <v>71</v>
      </c>
      <c r="N26" s="212" t="s">
        <v>179</v>
      </c>
    </row>
    <row r="27" spans="1:14" s="1" customFormat="1" ht="30" x14ac:dyDescent="0.25">
      <c r="A27" s="124">
        <v>14623</v>
      </c>
      <c r="B27" s="76" t="s">
        <v>141</v>
      </c>
      <c r="C27" s="4" t="s">
        <v>184</v>
      </c>
      <c r="D27" s="4" t="s">
        <v>142</v>
      </c>
      <c r="E27" s="4" t="s">
        <v>143</v>
      </c>
      <c r="F27" s="8" t="s">
        <v>144</v>
      </c>
      <c r="G27" s="8" t="s">
        <v>16</v>
      </c>
      <c r="H27" s="20">
        <v>14700</v>
      </c>
      <c r="I27" s="8" t="s">
        <v>187</v>
      </c>
      <c r="J27" s="9">
        <v>0</v>
      </c>
      <c r="K27" s="9">
        <v>395.07</v>
      </c>
      <c r="L27" s="3" t="s">
        <v>49</v>
      </c>
      <c r="M27" s="6" t="s">
        <v>95</v>
      </c>
      <c r="N27" s="123" t="s">
        <v>178</v>
      </c>
    </row>
    <row r="28" spans="1:14" s="1" customFormat="1" ht="30" x14ac:dyDescent="0.25">
      <c r="A28" s="124">
        <v>14624</v>
      </c>
      <c r="B28" s="76" t="s">
        <v>145</v>
      </c>
      <c r="C28" s="4" t="s">
        <v>146</v>
      </c>
      <c r="D28" s="4" t="s">
        <v>147</v>
      </c>
      <c r="E28" s="4" t="s">
        <v>148</v>
      </c>
      <c r="F28" s="8" t="s">
        <v>17</v>
      </c>
      <c r="G28" s="8" t="s">
        <v>183</v>
      </c>
      <c r="H28" s="20">
        <v>437926</v>
      </c>
      <c r="I28" s="8" t="s">
        <v>66</v>
      </c>
      <c r="J28" s="9">
        <v>130.06</v>
      </c>
      <c r="K28" s="9">
        <v>526</v>
      </c>
      <c r="L28" s="3" t="s">
        <v>15</v>
      </c>
      <c r="M28" s="6" t="s">
        <v>71</v>
      </c>
      <c r="N28" s="123" t="s">
        <v>177</v>
      </c>
    </row>
    <row r="29" spans="1:14" s="1" customFormat="1" ht="30" x14ac:dyDescent="0.25">
      <c r="A29" s="124">
        <v>14625</v>
      </c>
      <c r="B29" s="76" t="s">
        <v>149</v>
      </c>
      <c r="C29" s="4" t="s">
        <v>150</v>
      </c>
      <c r="D29" s="4" t="s">
        <v>151</v>
      </c>
      <c r="E29" s="4" t="s">
        <v>152</v>
      </c>
      <c r="F29" s="8" t="s">
        <v>153</v>
      </c>
      <c r="G29" s="8" t="s">
        <v>90</v>
      </c>
      <c r="H29" s="20">
        <v>294344</v>
      </c>
      <c r="I29" s="8" t="s">
        <v>154</v>
      </c>
      <c r="J29" s="9">
        <v>0</v>
      </c>
      <c r="K29" s="9">
        <v>233.83</v>
      </c>
      <c r="L29" s="3" t="s">
        <v>49</v>
      </c>
      <c r="M29" s="6" t="s">
        <v>67</v>
      </c>
      <c r="N29" s="123" t="s">
        <v>176</v>
      </c>
    </row>
    <row r="30" spans="1:14" s="1" customFormat="1" ht="30" x14ac:dyDescent="0.25">
      <c r="A30" s="147">
        <v>14626</v>
      </c>
      <c r="B30" s="187" t="s">
        <v>157</v>
      </c>
      <c r="C30" s="188" t="s">
        <v>158</v>
      </c>
      <c r="D30" s="188" t="s">
        <v>159</v>
      </c>
      <c r="E30" s="188" t="s">
        <v>160</v>
      </c>
      <c r="F30" s="189" t="s">
        <v>17</v>
      </c>
      <c r="G30" s="189" t="s">
        <v>182</v>
      </c>
      <c r="H30" s="190">
        <v>464528</v>
      </c>
      <c r="I30" s="189" t="s">
        <v>57</v>
      </c>
      <c r="J30" s="191">
        <v>118.31</v>
      </c>
      <c r="K30" s="191">
        <v>389.78</v>
      </c>
      <c r="L30" s="173" t="s">
        <v>68</v>
      </c>
      <c r="M30" s="192" t="s">
        <v>69</v>
      </c>
      <c r="N30" s="193" t="s">
        <v>175</v>
      </c>
    </row>
    <row r="31" spans="1:14" s="97" customFormat="1" ht="33.75" customHeight="1" x14ac:dyDescent="0.25">
      <c r="A31" s="147">
        <v>14627</v>
      </c>
      <c r="B31" s="76" t="s">
        <v>157</v>
      </c>
      <c r="C31" s="4" t="s">
        <v>173</v>
      </c>
      <c r="D31" s="4" t="s">
        <v>161</v>
      </c>
      <c r="E31" s="4" t="s">
        <v>162</v>
      </c>
      <c r="F31" s="8" t="s">
        <v>17</v>
      </c>
      <c r="G31" s="194" t="s">
        <v>74</v>
      </c>
      <c r="H31" s="20">
        <v>728574</v>
      </c>
      <c r="I31" s="6" t="s">
        <v>154</v>
      </c>
      <c r="J31" s="9">
        <v>142.34</v>
      </c>
      <c r="K31" s="9">
        <v>621</v>
      </c>
      <c r="L31" s="3" t="s">
        <v>49</v>
      </c>
      <c r="M31" s="6" t="s">
        <v>95</v>
      </c>
      <c r="N31" s="195" t="s">
        <v>174</v>
      </c>
    </row>
    <row r="32" spans="1:14" s="202" customFormat="1" ht="24" customHeight="1" x14ac:dyDescent="0.25">
      <c r="A32" s="196"/>
      <c r="B32" s="197"/>
      <c r="C32" s="34"/>
      <c r="D32" s="34"/>
      <c r="E32" s="34"/>
      <c r="F32" s="198"/>
      <c r="G32" s="204"/>
      <c r="H32" s="205"/>
      <c r="I32" s="206"/>
      <c r="J32" s="207"/>
      <c r="K32" s="207"/>
      <c r="L32" s="41"/>
      <c r="M32" s="208"/>
      <c r="N32" s="209"/>
    </row>
    <row r="33" spans="1:14" s="202" customFormat="1" ht="24" customHeight="1" x14ac:dyDescent="0.4">
      <c r="A33" s="196"/>
      <c r="B33" s="197"/>
      <c r="C33" s="34"/>
      <c r="D33" s="34"/>
      <c r="E33" s="34"/>
      <c r="F33" s="198"/>
      <c r="G33" s="22" t="s">
        <v>14</v>
      </c>
      <c r="H33" s="73">
        <f>SUM(H20:H31)</f>
        <v>3439452</v>
      </c>
      <c r="I33" s="74"/>
      <c r="J33" s="75">
        <f>SUM(J20:J31)</f>
        <v>786.2700000000001</v>
      </c>
      <c r="K33" s="75">
        <f>SUM(K20:K31)</f>
        <v>139572.08000000002</v>
      </c>
      <c r="L33" s="41"/>
      <c r="M33" s="208"/>
      <c r="N33" s="209"/>
    </row>
    <row r="34" spans="1:14" s="202" customFormat="1" ht="24" customHeight="1" x14ac:dyDescent="0.25">
      <c r="A34" s="196"/>
      <c r="B34" s="197"/>
      <c r="C34" s="34"/>
      <c r="D34" s="34"/>
      <c r="E34" s="34"/>
      <c r="F34" s="198"/>
      <c r="G34" s="199"/>
      <c r="H34" s="200"/>
      <c r="I34" s="201"/>
      <c r="J34" s="203"/>
      <c r="K34" s="203"/>
    </row>
    <row r="35" spans="1:14" x14ac:dyDescent="0.25">
      <c r="A35" s="266" t="s">
        <v>13</v>
      </c>
      <c r="B35" s="267"/>
      <c r="C35" s="267"/>
      <c r="D35" s="267"/>
      <c r="E35" s="267"/>
      <c r="F35" s="267"/>
      <c r="G35" s="267"/>
      <c r="H35" s="267"/>
      <c r="I35" s="267"/>
      <c r="J35" s="267"/>
      <c r="K35" s="267"/>
      <c r="L35" s="267"/>
      <c r="M35" s="268"/>
    </row>
    <row r="36" spans="1:14" ht="15.75" thickBot="1" x14ac:dyDescent="0.3">
      <c r="A36" s="264"/>
      <c r="B36" s="265"/>
      <c r="C36" s="265"/>
      <c r="D36" s="265"/>
      <c r="E36" s="265"/>
      <c r="F36" s="265"/>
      <c r="G36" s="265"/>
      <c r="H36" s="265"/>
      <c r="I36" s="265"/>
      <c r="J36" s="265"/>
      <c r="K36" s="265"/>
      <c r="L36" s="265"/>
      <c r="M36" s="269"/>
    </row>
    <row r="37" spans="1:14" x14ac:dyDescent="0.25">
      <c r="A37" s="253" t="s">
        <v>0</v>
      </c>
      <c r="B37" s="251" t="s">
        <v>1</v>
      </c>
      <c r="C37" s="253" t="s">
        <v>2</v>
      </c>
      <c r="D37" s="253" t="s">
        <v>3</v>
      </c>
      <c r="E37" s="253" t="s">
        <v>4</v>
      </c>
      <c r="F37" s="253" t="s">
        <v>5</v>
      </c>
      <c r="G37" s="253" t="s">
        <v>6</v>
      </c>
      <c r="H37" s="253" t="s">
        <v>7</v>
      </c>
      <c r="I37" s="253" t="s">
        <v>8</v>
      </c>
      <c r="J37" s="253" t="s">
        <v>11</v>
      </c>
      <c r="K37" s="257" t="s">
        <v>22</v>
      </c>
      <c r="L37" s="253" t="s">
        <v>9</v>
      </c>
      <c r="M37" s="279" t="s">
        <v>10</v>
      </c>
    </row>
    <row r="38" spans="1:14" x14ac:dyDescent="0.25">
      <c r="A38" s="253"/>
      <c r="B38" s="251"/>
      <c r="C38" s="253"/>
      <c r="D38" s="253"/>
      <c r="E38" s="253"/>
      <c r="F38" s="255"/>
      <c r="G38" s="255"/>
      <c r="H38" s="255"/>
      <c r="I38" s="255"/>
      <c r="J38" s="255"/>
      <c r="K38" s="253"/>
      <c r="L38" s="255"/>
      <c r="M38" s="280"/>
    </row>
    <row r="39" spans="1:14" ht="6" customHeight="1" thickBot="1" x14ac:dyDescent="0.3">
      <c r="A39" s="254"/>
      <c r="B39" s="252"/>
      <c r="C39" s="254"/>
      <c r="D39" s="254"/>
      <c r="E39" s="254"/>
      <c r="F39" s="256"/>
      <c r="G39" s="256"/>
      <c r="H39" s="256"/>
      <c r="I39" s="256"/>
      <c r="J39" s="256"/>
      <c r="K39" s="254"/>
      <c r="L39" s="256"/>
      <c r="M39" s="281"/>
    </row>
    <row r="40" spans="1:14" s="66" customFormat="1" ht="18.75" customHeight="1" x14ac:dyDescent="0.25">
      <c r="A40" s="77"/>
      <c r="B40" s="80"/>
      <c r="C40" s="77"/>
      <c r="D40" s="77"/>
      <c r="E40" s="77"/>
      <c r="F40" s="79"/>
      <c r="G40" s="79"/>
      <c r="H40" s="79"/>
      <c r="I40" s="79"/>
      <c r="J40" s="79"/>
      <c r="K40" s="77"/>
      <c r="L40" s="79"/>
      <c r="M40" s="81"/>
    </row>
    <row r="41" spans="1:14" s="2" customFormat="1" ht="20.25" x14ac:dyDescent="0.25">
      <c r="A41" s="124">
        <v>108</v>
      </c>
      <c r="B41" s="16" t="s">
        <v>96</v>
      </c>
      <c r="C41" s="11" t="s">
        <v>97</v>
      </c>
      <c r="D41" s="11" t="s">
        <v>98</v>
      </c>
      <c r="E41" s="11" t="s">
        <v>99</v>
      </c>
      <c r="F41" s="7" t="s">
        <v>17</v>
      </c>
      <c r="G41" s="12" t="s">
        <v>16</v>
      </c>
      <c r="H41" s="21">
        <v>129921</v>
      </c>
      <c r="I41" s="12" t="s">
        <v>72</v>
      </c>
      <c r="J41" s="10">
        <v>53.67</v>
      </c>
      <c r="K41" s="10">
        <v>569.54</v>
      </c>
      <c r="L41" s="171" t="s">
        <v>15</v>
      </c>
      <c r="M41" s="7" t="s">
        <v>18</v>
      </c>
      <c r="N41" s="70"/>
    </row>
    <row r="42" spans="1:14" s="2" customFormat="1" ht="30" x14ac:dyDescent="0.25">
      <c r="A42" s="124">
        <v>109</v>
      </c>
      <c r="B42" s="16" t="s">
        <v>96</v>
      </c>
      <c r="C42" s="4" t="s">
        <v>201</v>
      </c>
      <c r="D42" s="11" t="s">
        <v>100</v>
      </c>
      <c r="E42" s="5" t="s">
        <v>101</v>
      </c>
      <c r="F42" s="7" t="s">
        <v>102</v>
      </c>
      <c r="G42" s="17" t="s">
        <v>16</v>
      </c>
      <c r="H42" s="21">
        <v>145850</v>
      </c>
      <c r="I42" s="131" t="s">
        <v>72</v>
      </c>
      <c r="J42" s="10">
        <v>66.98</v>
      </c>
      <c r="K42" s="9">
        <v>8042.2</v>
      </c>
      <c r="L42" s="3" t="s">
        <v>15</v>
      </c>
      <c r="M42" s="6" t="s">
        <v>75</v>
      </c>
      <c r="N42"/>
    </row>
    <row r="43" spans="1:14" s="2" customFormat="1" ht="30" customHeight="1" x14ac:dyDescent="0.25">
      <c r="A43" s="124">
        <v>110</v>
      </c>
      <c r="B43" s="16" t="s">
        <v>86</v>
      </c>
      <c r="C43" s="11" t="s">
        <v>105</v>
      </c>
      <c r="D43" s="125" t="s">
        <v>106</v>
      </c>
      <c r="E43" s="11" t="s">
        <v>199</v>
      </c>
      <c r="F43" s="7" t="s">
        <v>17</v>
      </c>
      <c r="G43" s="17" t="s">
        <v>16</v>
      </c>
      <c r="H43" s="21">
        <v>180536</v>
      </c>
      <c r="I43" s="12" t="s">
        <v>200</v>
      </c>
      <c r="J43" s="10">
        <v>61.01</v>
      </c>
      <c r="K43" s="101">
        <v>186.2</v>
      </c>
      <c r="L43" s="3" t="s">
        <v>15</v>
      </c>
      <c r="M43" s="7" t="s">
        <v>73</v>
      </c>
      <c r="N43" s="70"/>
    </row>
    <row r="44" spans="1:14" s="2" customFormat="1" ht="30" x14ac:dyDescent="0.25">
      <c r="A44" s="124">
        <v>111</v>
      </c>
      <c r="B44" s="16" t="s">
        <v>91</v>
      </c>
      <c r="C44" s="4" t="s">
        <v>197</v>
      </c>
      <c r="D44" s="11" t="s">
        <v>103</v>
      </c>
      <c r="E44" s="11" t="s">
        <v>198</v>
      </c>
      <c r="F44" s="7" t="s">
        <v>17</v>
      </c>
      <c r="G44" s="17" t="s">
        <v>16</v>
      </c>
      <c r="H44" s="21">
        <v>79921</v>
      </c>
      <c r="I44" s="12" t="s">
        <v>72</v>
      </c>
      <c r="J44" s="10">
        <v>32.49</v>
      </c>
      <c r="K44" s="14">
        <v>2236.7199999999998</v>
      </c>
      <c r="L44" s="3" t="s">
        <v>20</v>
      </c>
      <c r="M44" s="7" t="s">
        <v>104</v>
      </c>
      <c r="N44"/>
    </row>
    <row r="45" spans="1:14" s="2" customFormat="1" ht="30" customHeight="1" x14ac:dyDescent="0.25">
      <c r="A45" s="124">
        <v>112</v>
      </c>
      <c r="B45" s="16" t="s">
        <v>110</v>
      </c>
      <c r="C45" s="4" t="s">
        <v>111</v>
      </c>
      <c r="D45" s="11" t="s">
        <v>112</v>
      </c>
      <c r="E45" s="11" t="s">
        <v>113</v>
      </c>
      <c r="F45" s="12" t="s">
        <v>17</v>
      </c>
      <c r="G45" s="17" t="s">
        <v>16</v>
      </c>
      <c r="H45" s="21">
        <v>189597</v>
      </c>
      <c r="I45" s="12" t="s">
        <v>51</v>
      </c>
      <c r="J45" s="10">
        <v>61.31</v>
      </c>
      <c r="K45" s="10">
        <v>2000.96</v>
      </c>
      <c r="L45" s="3" t="s">
        <v>15</v>
      </c>
      <c r="M45" s="7" t="s">
        <v>73</v>
      </c>
      <c r="N45"/>
    </row>
    <row r="46" spans="1:14" s="2" customFormat="1" ht="20.25" x14ac:dyDescent="0.25">
      <c r="A46" s="147">
        <v>113</v>
      </c>
      <c r="B46" s="126" t="s">
        <v>114</v>
      </c>
      <c r="C46" s="127" t="s">
        <v>115</v>
      </c>
      <c r="D46" s="127" t="s">
        <v>116</v>
      </c>
      <c r="E46" s="127" t="s">
        <v>117</v>
      </c>
      <c r="F46" s="128" t="s">
        <v>17</v>
      </c>
      <c r="G46" s="129" t="s">
        <v>74</v>
      </c>
      <c r="H46" s="130">
        <v>38818</v>
      </c>
      <c r="I46" s="131" t="s">
        <v>72</v>
      </c>
      <c r="J46" s="132">
        <v>10.55</v>
      </c>
      <c r="K46" s="172">
        <v>400</v>
      </c>
      <c r="L46" s="3" t="s">
        <v>20</v>
      </c>
      <c r="M46" s="128" t="s">
        <v>58</v>
      </c>
      <c r="N46" s="70"/>
    </row>
    <row r="47" spans="1:14" s="2" customFormat="1" ht="20.25" x14ac:dyDescent="0.25">
      <c r="A47" s="124">
        <v>114</v>
      </c>
      <c r="B47" s="16" t="s">
        <v>114</v>
      </c>
      <c r="C47" s="11" t="s">
        <v>129</v>
      </c>
      <c r="D47" s="11" t="s">
        <v>130</v>
      </c>
      <c r="E47" s="11" t="s">
        <v>131</v>
      </c>
      <c r="F47" s="7" t="s">
        <v>17</v>
      </c>
      <c r="G47" s="17" t="s">
        <v>74</v>
      </c>
      <c r="H47" s="21">
        <v>157802</v>
      </c>
      <c r="I47" s="12" t="s">
        <v>72</v>
      </c>
      <c r="J47" s="10">
        <v>86.67</v>
      </c>
      <c r="K47" s="100">
        <v>319.2</v>
      </c>
      <c r="L47" s="3" t="s">
        <v>15</v>
      </c>
      <c r="M47" s="7" t="s">
        <v>73</v>
      </c>
      <c r="N47" s="133"/>
    </row>
    <row r="48" spans="1:14" s="2" customFormat="1" ht="30" x14ac:dyDescent="0.25">
      <c r="A48" s="124">
        <v>115</v>
      </c>
      <c r="B48" s="16" t="s">
        <v>132</v>
      </c>
      <c r="C48" s="11" t="s">
        <v>133</v>
      </c>
      <c r="D48" s="11" t="s">
        <v>134</v>
      </c>
      <c r="E48" s="11" t="s">
        <v>135</v>
      </c>
      <c r="F48" s="7" t="s">
        <v>17</v>
      </c>
      <c r="G48" s="17" t="s">
        <v>136</v>
      </c>
      <c r="H48" s="21">
        <v>261481</v>
      </c>
      <c r="I48" s="12" t="s">
        <v>70</v>
      </c>
      <c r="J48" s="10">
        <v>0</v>
      </c>
      <c r="K48" s="9">
        <v>8932.5</v>
      </c>
      <c r="L48" s="3" t="s">
        <v>15</v>
      </c>
      <c r="M48" s="7" t="s">
        <v>18</v>
      </c>
      <c r="N48" s="133"/>
    </row>
    <row r="49" spans="1:14" s="2" customFormat="1" ht="20.25" x14ac:dyDescent="0.25">
      <c r="A49" s="124">
        <v>116</v>
      </c>
      <c r="B49" s="16" t="s">
        <v>149</v>
      </c>
      <c r="C49" s="11" t="s">
        <v>196</v>
      </c>
      <c r="D49" s="11" t="s">
        <v>156</v>
      </c>
      <c r="E49" s="11" t="s">
        <v>155</v>
      </c>
      <c r="F49" s="7" t="s">
        <v>17</v>
      </c>
      <c r="G49" s="17" t="s">
        <v>16</v>
      </c>
      <c r="H49" s="216">
        <v>152705</v>
      </c>
      <c r="I49" s="12" t="s">
        <v>51</v>
      </c>
      <c r="J49" s="10">
        <v>52.5</v>
      </c>
      <c r="K49" s="9">
        <v>204.1</v>
      </c>
      <c r="L49" s="3" t="s">
        <v>20</v>
      </c>
      <c r="M49" s="7" t="s">
        <v>73</v>
      </c>
      <c r="N49" s="133"/>
    </row>
    <row r="50" spans="1:14" s="66" customFormat="1" ht="24" customHeight="1" x14ac:dyDescent="0.25">
      <c r="A50" s="42"/>
      <c r="B50" s="43"/>
      <c r="C50" s="40"/>
      <c r="D50" s="44"/>
      <c r="E50" s="44"/>
      <c r="F50" s="45"/>
      <c r="G50" s="68"/>
      <c r="H50" s="46"/>
      <c r="I50" s="47"/>
      <c r="J50" s="48"/>
      <c r="K50" s="69"/>
      <c r="L50" s="41"/>
      <c r="M50" s="45"/>
      <c r="N50" s="13"/>
    </row>
    <row r="51" spans="1:14" s="66" customFormat="1" ht="26.25" x14ac:dyDescent="0.4">
      <c r="A51" s="15"/>
      <c r="B51" s="15"/>
      <c r="C51" s="15"/>
      <c r="D51" s="15"/>
      <c r="E51" s="15"/>
      <c r="F51" s="15"/>
      <c r="G51" s="22" t="s">
        <v>14</v>
      </c>
      <c r="H51" s="73">
        <f>SUM(H41:H49)</f>
        <v>1336631</v>
      </c>
      <c r="I51" s="74"/>
      <c r="J51" s="75">
        <f>SUM(J41:J49)</f>
        <v>425.18000000000006</v>
      </c>
      <c r="K51" s="75">
        <f>SUM(K41:K49)</f>
        <v>22891.42</v>
      </c>
      <c r="L51" s="15"/>
      <c r="M51" s="15"/>
    </row>
    <row r="52" spans="1:14" s="82" customFormat="1" ht="27" thickBot="1" x14ac:dyDescent="0.45">
      <c r="A52" s="83"/>
      <c r="B52" s="83"/>
      <c r="C52" s="83"/>
      <c r="D52" s="83"/>
      <c r="E52" s="83"/>
      <c r="F52" s="83"/>
      <c r="G52" s="84"/>
      <c r="H52" s="86"/>
      <c r="I52" s="87"/>
      <c r="J52" s="88"/>
      <c r="K52" s="88"/>
      <c r="L52" s="83"/>
      <c r="M52" s="83"/>
    </row>
    <row r="53" spans="1:14" s="82" customFormat="1" ht="48" customHeight="1" thickBot="1" x14ac:dyDescent="0.45">
      <c r="A53" s="282" t="s">
        <v>52</v>
      </c>
      <c r="B53" s="283"/>
      <c r="C53" s="283"/>
      <c r="D53" s="102"/>
      <c r="E53" s="102"/>
      <c r="F53" s="102"/>
      <c r="G53" s="103"/>
      <c r="H53" s="104"/>
      <c r="I53" s="102"/>
      <c r="J53" s="105"/>
      <c r="K53" s="105"/>
      <c r="L53" s="102"/>
      <c r="M53" s="106"/>
    </row>
    <row r="54" spans="1:14" s="82" customFormat="1" ht="32.25" thickBot="1" x14ac:dyDescent="0.3">
      <c r="A54" s="152" t="s">
        <v>53</v>
      </c>
      <c r="B54" s="153" t="s">
        <v>54</v>
      </c>
      <c r="C54" s="154" t="s">
        <v>2</v>
      </c>
      <c r="D54" s="154" t="s">
        <v>3</v>
      </c>
      <c r="E54" s="154" t="s">
        <v>4</v>
      </c>
      <c r="F54" s="154" t="s">
        <v>5</v>
      </c>
      <c r="G54" s="155" t="s">
        <v>6</v>
      </c>
      <c r="H54" s="156" t="s">
        <v>7</v>
      </c>
      <c r="I54" s="157" t="s">
        <v>8</v>
      </c>
      <c r="J54" s="158" t="s">
        <v>56</v>
      </c>
      <c r="K54" s="158" t="s">
        <v>21</v>
      </c>
      <c r="L54" s="154" t="s">
        <v>9</v>
      </c>
      <c r="M54" s="159" t="s">
        <v>10</v>
      </c>
    </row>
    <row r="55" spans="1:14" s="82" customFormat="1" ht="15.75" x14ac:dyDescent="0.25">
      <c r="A55" s="163"/>
      <c r="B55" s="164"/>
      <c r="C55" s="165"/>
      <c r="D55" s="165"/>
      <c r="E55" s="165"/>
      <c r="F55" s="165"/>
      <c r="G55" s="166"/>
      <c r="H55" s="167"/>
      <c r="I55" s="168"/>
      <c r="J55" s="169"/>
      <c r="K55" s="169"/>
      <c r="L55" s="165"/>
      <c r="M55" s="170"/>
    </row>
    <row r="56" spans="1:14" s="82" customFormat="1" ht="30" x14ac:dyDescent="0.25">
      <c r="A56" s="148">
        <v>15</v>
      </c>
      <c r="B56" s="107" t="s">
        <v>163</v>
      </c>
      <c r="C56" s="108" t="s">
        <v>164</v>
      </c>
      <c r="D56" s="108" t="s">
        <v>165</v>
      </c>
      <c r="E56" s="108" t="s">
        <v>166</v>
      </c>
      <c r="F56" s="109" t="s">
        <v>167</v>
      </c>
      <c r="G56" s="110" t="s">
        <v>16</v>
      </c>
      <c r="H56" s="111">
        <v>383480</v>
      </c>
      <c r="I56" s="145" t="s">
        <v>79</v>
      </c>
      <c r="J56" s="112">
        <v>1975.01</v>
      </c>
      <c r="K56" s="112">
        <v>3580</v>
      </c>
      <c r="L56" s="3" t="s">
        <v>202</v>
      </c>
      <c r="M56" s="109" t="s">
        <v>168</v>
      </c>
    </row>
    <row r="57" spans="1:14" s="82" customFormat="1" ht="20.25" x14ac:dyDescent="0.25">
      <c r="A57" s="217"/>
      <c r="B57" s="218"/>
      <c r="C57" s="219"/>
      <c r="D57" s="219"/>
      <c r="E57" s="219"/>
      <c r="F57" s="32"/>
      <c r="G57" s="220"/>
      <c r="H57" s="221"/>
      <c r="I57" s="220"/>
      <c r="J57" s="222"/>
      <c r="K57" s="222"/>
      <c r="L57" s="41"/>
      <c r="M57" s="32"/>
    </row>
    <row r="58" spans="1:14" s="82" customFormat="1" ht="24.75" customHeight="1" x14ac:dyDescent="0.4">
      <c r="A58" s="284"/>
      <c r="B58" s="284"/>
      <c r="G58" s="174" t="s">
        <v>14</v>
      </c>
      <c r="H58" s="175">
        <f>SUM(H56:H56)</f>
        <v>383480</v>
      </c>
      <c r="I58" s="176"/>
      <c r="J58" s="177">
        <f>SUM(J56:J56)</f>
        <v>1975.01</v>
      </c>
      <c r="K58" s="178">
        <f>SUM(K56:K56)</f>
        <v>3580</v>
      </c>
    </row>
    <row r="59" spans="1:14" s="82" customFormat="1" ht="26.25" x14ac:dyDescent="0.4">
      <c r="A59" s="85"/>
      <c r="B59" s="85"/>
      <c r="C59" s="85"/>
      <c r="D59" s="85"/>
      <c r="E59" s="85"/>
      <c r="F59" s="85"/>
      <c r="G59" s="118"/>
      <c r="H59" s="119"/>
      <c r="I59" s="120"/>
      <c r="J59" s="121"/>
      <c r="K59" s="85"/>
      <c r="L59" s="85"/>
    </row>
    <row r="61" spans="1:14" ht="15.75" x14ac:dyDescent="0.25">
      <c r="A61" s="98"/>
      <c r="B61" s="99"/>
      <c r="C61" s="98"/>
    </row>
    <row r="62" spans="1:14" ht="16.5" thickBot="1" x14ac:dyDescent="0.3">
      <c r="A62" s="98"/>
      <c r="B62" s="98"/>
      <c r="C62" s="98"/>
    </row>
    <row r="63" spans="1:14" ht="27.75" x14ac:dyDescent="0.25">
      <c r="A63" s="142" t="s">
        <v>61</v>
      </c>
      <c r="B63" s="143"/>
      <c r="C63" s="143"/>
      <c r="D63" s="143"/>
      <c r="E63" s="143"/>
      <c r="F63" s="143"/>
      <c r="G63" s="143"/>
      <c r="H63" s="143"/>
      <c r="I63" s="143"/>
      <c r="J63" s="143"/>
      <c r="K63" s="143"/>
      <c r="L63" s="144"/>
    </row>
    <row r="64" spans="1:14" ht="25.5" x14ac:dyDescent="0.25">
      <c r="A64" s="149" t="s">
        <v>59</v>
      </c>
      <c r="B64" s="160" t="s">
        <v>54</v>
      </c>
      <c r="C64" s="160" t="s">
        <v>2</v>
      </c>
      <c r="D64" s="160" t="s">
        <v>3</v>
      </c>
      <c r="E64" s="160" t="s">
        <v>4</v>
      </c>
      <c r="F64" s="160" t="s">
        <v>5</v>
      </c>
      <c r="G64" s="161" t="s">
        <v>6</v>
      </c>
      <c r="H64" s="161" t="s">
        <v>7</v>
      </c>
      <c r="I64" s="161" t="s">
        <v>55</v>
      </c>
      <c r="J64" s="161" t="s">
        <v>56</v>
      </c>
      <c r="K64" s="161" t="s">
        <v>60</v>
      </c>
      <c r="L64" s="162" t="s">
        <v>10</v>
      </c>
    </row>
    <row r="65" spans="1:12" ht="15.75" x14ac:dyDescent="0.25">
      <c r="A65" s="150"/>
      <c r="B65" s="140"/>
      <c r="C65" s="140"/>
      <c r="D65" s="140"/>
      <c r="E65" s="140"/>
      <c r="F65" s="140"/>
      <c r="G65" s="141"/>
      <c r="H65" s="141"/>
      <c r="I65" s="141"/>
      <c r="J65" s="141"/>
      <c r="K65" s="141"/>
      <c r="L65" s="140"/>
    </row>
    <row r="66" spans="1:12" ht="60" x14ac:dyDescent="0.25">
      <c r="A66" s="151">
        <v>4</v>
      </c>
      <c r="B66" s="134" t="s">
        <v>114</v>
      </c>
      <c r="C66" s="135" t="s">
        <v>169</v>
      </c>
      <c r="D66" s="109" t="s">
        <v>170</v>
      </c>
      <c r="E66" s="109" t="s">
        <v>171</v>
      </c>
      <c r="F66" s="109" t="s">
        <v>24</v>
      </c>
      <c r="G66" s="139" t="s">
        <v>16</v>
      </c>
      <c r="H66" s="136">
        <v>248851</v>
      </c>
      <c r="I66" s="137" t="s">
        <v>62</v>
      </c>
      <c r="J66" s="138">
        <v>172.28</v>
      </c>
      <c r="K66" s="139" t="s">
        <v>80</v>
      </c>
      <c r="L66" s="109" t="s">
        <v>168</v>
      </c>
    </row>
    <row r="67" spans="1:12" x14ac:dyDescent="0.25">
      <c r="A67" s="82"/>
      <c r="B67" s="82"/>
      <c r="C67" s="82"/>
      <c r="D67" s="82"/>
      <c r="E67" s="83"/>
      <c r="F67" s="82"/>
      <c r="G67" s="82"/>
      <c r="H67" s="82"/>
      <c r="I67" s="82"/>
      <c r="J67" s="82"/>
      <c r="K67" s="82"/>
      <c r="L67" s="82"/>
    </row>
    <row r="68" spans="1:12" ht="26.25" x14ac:dyDescent="0.4">
      <c r="A68" s="82"/>
      <c r="B68" s="82"/>
      <c r="C68" s="82"/>
      <c r="D68" s="82"/>
      <c r="E68" s="83"/>
      <c r="F68" s="82"/>
      <c r="G68" s="113" t="s">
        <v>14</v>
      </c>
      <c r="H68" s="114">
        <f>SUM(H66:H66)</f>
        <v>248851</v>
      </c>
      <c r="I68" s="115"/>
      <c r="J68" s="117">
        <f>SUM(J66:J66)</f>
        <v>172.28</v>
      </c>
      <c r="K68" s="117"/>
      <c r="L68" s="82"/>
    </row>
    <row r="69" spans="1:12" ht="68.25" customHeight="1" thickBot="1" x14ac:dyDescent="0.3"/>
    <row r="70" spans="1:12" ht="59.25" customHeight="1" thickTop="1" thickBot="1" x14ac:dyDescent="0.4">
      <c r="A70" s="179" t="s">
        <v>76</v>
      </c>
      <c r="B70" s="180"/>
      <c r="C70" s="181"/>
      <c r="D70" s="181"/>
      <c r="E70" s="181"/>
      <c r="F70" s="181"/>
      <c r="G70" s="181"/>
      <c r="H70" s="181"/>
      <c r="I70" s="181"/>
      <c r="J70" s="181"/>
      <c r="K70" s="181"/>
      <c r="L70" s="182"/>
    </row>
    <row r="71" spans="1:12" ht="15.75" thickTop="1" x14ac:dyDescent="0.25">
      <c r="A71" s="246" t="s">
        <v>27</v>
      </c>
      <c r="B71" s="247"/>
      <c r="C71" s="235" t="s">
        <v>2</v>
      </c>
      <c r="D71" s="235" t="s">
        <v>28</v>
      </c>
      <c r="E71" s="235" t="s">
        <v>4</v>
      </c>
      <c r="F71" s="235" t="s">
        <v>5</v>
      </c>
      <c r="G71" s="241" t="s">
        <v>6</v>
      </c>
      <c r="H71" s="244" t="s">
        <v>7</v>
      </c>
      <c r="I71" s="244" t="s">
        <v>29</v>
      </c>
      <c r="J71" s="244" t="s">
        <v>26</v>
      </c>
      <c r="K71" s="244" t="s">
        <v>9</v>
      </c>
      <c r="L71" s="228" t="s">
        <v>10</v>
      </c>
    </row>
    <row r="72" spans="1:12" ht="15.75" thickBot="1" x14ac:dyDescent="0.3">
      <c r="A72" s="248"/>
      <c r="B72" s="249"/>
      <c r="C72" s="250"/>
      <c r="D72" s="250"/>
      <c r="E72" s="250"/>
      <c r="F72" s="250"/>
      <c r="G72" s="242"/>
      <c r="H72" s="229"/>
      <c r="I72" s="229"/>
      <c r="J72" s="229"/>
      <c r="K72" s="229"/>
      <c r="L72" s="229"/>
    </row>
    <row r="73" spans="1:12" s="82" customFormat="1" ht="15.75" thickBot="1" x14ac:dyDescent="0.3">
      <c r="A73" s="231"/>
      <c r="B73" s="232"/>
      <c r="C73" s="250"/>
      <c r="D73" s="250"/>
      <c r="E73" s="250"/>
      <c r="F73" s="250"/>
      <c r="G73" s="242"/>
      <c r="H73" s="229"/>
      <c r="I73" s="229"/>
      <c r="J73" s="229"/>
      <c r="K73" s="229"/>
      <c r="L73" s="229"/>
    </row>
    <row r="74" spans="1:12" s="82" customFormat="1" ht="15.75" thickTop="1" x14ac:dyDescent="0.25">
      <c r="A74" s="233" t="s">
        <v>31</v>
      </c>
      <c r="B74" s="235" t="s">
        <v>32</v>
      </c>
      <c r="C74" s="250"/>
      <c r="D74" s="250"/>
      <c r="E74" s="250"/>
      <c r="F74" s="250"/>
      <c r="G74" s="242"/>
      <c r="H74" s="229"/>
      <c r="I74" s="229"/>
      <c r="J74" s="229"/>
      <c r="K74" s="229"/>
      <c r="L74" s="229"/>
    </row>
    <row r="75" spans="1:12" ht="15.75" thickBot="1" x14ac:dyDescent="0.3">
      <c r="A75" s="234"/>
      <c r="B75" s="236"/>
      <c r="C75" s="236"/>
      <c r="D75" s="236"/>
      <c r="E75" s="236"/>
      <c r="F75" s="236"/>
      <c r="G75" s="243"/>
      <c r="H75" s="230"/>
      <c r="I75" s="245"/>
      <c r="J75" s="230"/>
      <c r="K75" s="245"/>
      <c r="L75" s="230"/>
    </row>
    <row r="76" spans="1:12" x14ac:dyDescent="0.25">
      <c r="A76" s="237"/>
      <c r="B76" s="238"/>
      <c r="C76" s="183"/>
      <c r="D76" s="183"/>
      <c r="E76" s="183"/>
      <c r="F76" s="183"/>
      <c r="G76" s="183"/>
      <c r="H76" s="239"/>
      <c r="I76" s="240"/>
      <c r="J76" s="183"/>
      <c r="K76" s="183"/>
      <c r="L76" s="183"/>
    </row>
    <row r="77" spans="1:12" ht="20.25" customHeight="1" x14ac:dyDescent="0.25">
      <c r="A77" s="210" t="s">
        <v>124</v>
      </c>
      <c r="B77" s="226" t="s">
        <v>122</v>
      </c>
      <c r="C77" s="227" t="s">
        <v>126</v>
      </c>
      <c r="D77" s="227" t="s">
        <v>127</v>
      </c>
      <c r="E77" s="227" t="s">
        <v>128</v>
      </c>
      <c r="F77" s="223" t="s">
        <v>24</v>
      </c>
      <c r="G77" s="223" t="s">
        <v>16</v>
      </c>
      <c r="H77" s="224">
        <v>1796</v>
      </c>
      <c r="I77" s="223" t="s">
        <v>38</v>
      </c>
      <c r="J77" s="225">
        <v>5021.5200000000004</v>
      </c>
      <c r="K77" s="223" t="s">
        <v>15</v>
      </c>
      <c r="L77" s="223" t="s">
        <v>23</v>
      </c>
    </row>
    <row r="78" spans="1:12" ht="20.25" x14ac:dyDescent="0.25">
      <c r="A78" s="210" t="s">
        <v>125</v>
      </c>
      <c r="B78" s="223"/>
      <c r="C78" s="227"/>
      <c r="D78" s="227"/>
      <c r="E78" s="227"/>
      <c r="F78" s="223"/>
      <c r="G78" s="223"/>
      <c r="H78" s="224"/>
      <c r="I78" s="223"/>
      <c r="J78" s="225"/>
      <c r="K78" s="223"/>
      <c r="L78" s="223"/>
    </row>
    <row r="79" spans="1:12" ht="15" customHeight="1" x14ac:dyDescent="0.4">
      <c r="A79" s="85"/>
      <c r="B79" s="85"/>
      <c r="C79" s="85"/>
      <c r="D79" s="85"/>
      <c r="E79" s="85"/>
      <c r="F79" s="85"/>
      <c r="G79" s="118"/>
      <c r="H79" s="119"/>
      <c r="I79" s="120"/>
      <c r="J79" s="121"/>
      <c r="K79" s="85"/>
      <c r="L79" s="85"/>
    </row>
    <row r="80" spans="1:12" ht="26.25" x14ac:dyDescent="0.4">
      <c r="A80" s="85"/>
      <c r="B80" s="85"/>
      <c r="C80" s="85"/>
      <c r="D80" s="85"/>
      <c r="E80" s="85"/>
      <c r="F80" s="85"/>
      <c r="G80" s="113" t="s">
        <v>14</v>
      </c>
      <c r="H80" s="122">
        <f>SUM(H77:H78)</f>
        <v>1796</v>
      </c>
      <c r="I80" s="115"/>
      <c r="J80" s="116">
        <f>SUM(J76:J78)</f>
        <v>5021.5200000000004</v>
      </c>
      <c r="K80" s="184"/>
      <c r="L80" s="85"/>
    </row>
    <row r="83" spans="1:12" ht="26.25" x14ac:dyDescent="0.4">
      <c r="G83" s="113" t="s">
        <v>77</v>
      </c>
      <c r="H83" s="214">
        <f>SUM(H33,H51,H58,H68,H80)</f>
        <v>5410210</v>
      </c>
      <c r="I83" s="113"/>
      <c r="J83" s="215">
        <f>SUM(J33,J51,J58,J68)</f>
        <v>3358.7400000000002</v>
      </c>
      <c r="K83" s="215">
        <f>SUM(K33,K51,K58,K68,J80)</f>
        <v>171065.02</v>
      </c>
      <c r="L83" s="185"/>
    </row>
    <row r="84" spans="1:12" x14ac:dyDescent="0.25">
      <c r="E84" t="s">
        <v>172</v>
      </c>
    </row>
    <row r="85" spans="1:12" ht="31.5" customHeight="1" x14ac:dyDescent="0.25"/>
    <row r="86" spans="1:12" ht="26.25" x14ac:dyDescent="0.4">
      <c r="E86" s="146" t="s">
        <v>204</v>
      </c>
    </row>
    <row r="87" spans="1:12" ht="26.25" x14ac:dyDescent="0.4">
      <c r="E87" s="146" t="s">
        <v>63</v>
      </c>
    </row>
    <row r="88" spans="1:12" ht="26.25" x14ac:dyDescent="0.4">
      <c r="E88" s="146" t="s">
        <v>64</v>
      </c>
    </row>
    <row r="89" spans="1:12" x14ac:dyDescent="0.25">
      <c r="A89" t="s">
        <v>65</v>
      </c>
      <c r="B89" s="186">
        <f ca="1">TODAY()</f>
        <v>44900</v>
      </c>
    </row>
    <row r="90" spans="1:12" x14ac:dyDescent="0.25">
      <c r="A90" t="s">
        <v>78</v>
      </c>
    </row>
  </sheetData>
  <mergeCells count="61">
    <mergeCell ref="A53:C53"/>
    <mergeCell ref="A58:B58"/>
    <mergeCell ref="A37:A39"/>
    <mergeCell ref="F37:F39"/>
    <mergeCell ref="A16:A18"/>
    <mergeCell ref="N14:N15"/>
    <mergeCell ref="N16:N18"/>
    <mergeCell ref="D16:D18"/>
    <mergeCell ref="B16:B18"/>
    <mergeCell ref="M37:M39"/>
    <mergeCell ref="I37:I39"/>
    <mergeCell ref="A6:M7"/>
    <mergeCell ref="A14:M15"/>
    <mergeCell ref="A35:M36"/>
    <mergeCell ref="A8:M11"/>
    <mergeCell ref="G16:G18"/>
    <mergeCell ref="H16:H18"/>
    <mergeCell ref="I16:I18"/>
    <mergeCell ref="E16:E18"/>
    <mergeCell ref="F16:F18"/>
    <mergeCell ref="J16:J18"/>
    <mergeCell ref="M16:M18"/>
    <mergeCell ref="C16:C18"/>
    <mergeCell ref="K16:K18"/>
    <mergeCell ref="L16:L18"/>
    <mergeCell ref="B37:B39"/>
    <mergeCell ref="E37:E39"/>
    <mergeCell ref="C37:C39"/>
    <mergeCell ref="H37:H39"/>
    <mergeCell ref="L37:L39"/>
    <mergeCell ref="K37:K39"/>
    <mergeCell ref="J37:J39"/>
    <mergeCell ref="G37:G39"/>
    <mergeCell ref="D37:D39"/>
    <mergeCell ref="L71:L75"/>
    <mergeCell ref="A73:B73"/>
    <mergeCell ref="A74:A75"/>
    <mergeCell ref="B74:B75"/>
    <mergeCell ref="A76:B76"/>
    <mergeCell ref="H76:I76"/>
    <mergeCell ref="G71:G75"/>
    <mergeCell ref="H71:H75"/>
    <mergeCell ref="I71:I75"/>
    <mergeCell ref="J71:J75"/>
    <mergeCell ref="K71:K75"/>
    <mergeCell ref="A71:B72"/>
    <mergeCell ref="C71:C75"/>
    <mergeCell ref="D71:D75"/>
    <mergeCell ref="E71:E75"/>
    <mergeCell ref="F71:F75"/>
    <mergeCell ref="B77:B78"/>
    <mergeCell ref="C77:C78"/>
    <mergeCell ref="D77:D78"/>
    <mergeCell ref="E77:E78"/>
    <mergeCell ref="F77:F78"/>
    <mergeCell ref="L77:L78"/>
    <mergeCell ref="G77:G78"/>
    <mergeCell ref="H77:H78"/>
    <mergeCell ref="I77:I78"/>
    <mergeCell ref="J77:J78"/>
    <mergeCell ref="K77:K78"/>
  </mergeCells>
  <phoneticPr fontId="34" type="noConversion"/>
  <printOptions horizontalCentered="1"/>
  <pageMargins left="0.23622047244094491" right="0.23622047244094491" top="0.74803149606299213" bottom="0.74803149606299213" header="0.31496062992125984" footer="0.31496062992125984"/>
  <pageSetup paperSize="130" scale="42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topLeftCell="A34" workbookViewId="0">
      <selection activeCell="E26" sqref="E26"/>
    </sheetView>
  </sheetViews>
  <sheetFormatPr baseColWidth="10" defaultRowHeight="15" x14ac:dyDescent="0.25"/>
  <cols>
    <col min="1" max="1" width="9.42578125" customWidth="1"/>
    <col min="2" max="2" width="10.7109375" customWidth="1"/>
    <col min="3" max="3" width="44.140625" customWidth="1"/>
    <col min="4" max="4" width="36.42578125" customWidth="1"/>
    <col min="5" max="5" width="24.42578125" customWidth="1"/>
    <col min="8" max="8" width="14.85546875" customWidth="1"/>
    <col min="9" max="9" width="19.85546875" customWidth="1"/>
    <col min="10" max="10" width="14.140625" customWidth="1"/>
    <col min="11" max="11" width="13.42578125" customWidth="1"/>
    <col min="12" max="12" width="15.5703125" customWidth="1"/>
  </cols>
  <sheetData>
    <row r="2" spans="1:12" ht="15.75" thickBot="1" x14ac:dyDescent="0.3"/>
    <row r="3" spans="1:12" ht="28.5" thickBot="1" x14ac:dyDescent="0.45">
      <c r="A3" s="23" t="s">
        <v>25</v>
      </c>
      <c r="B3" s="24"/>
      <c r="C3" s="24"/>
      <c r="D3" s="24"/>
      <c r="E3" s="24"/>
      <c r="F3" s="24"/>
      <c r="G3" s="25"/>
      <c r="H3" s="26"/>
      <c r="I3" s="24"/>
      <c r="J3" s="27"/>
      <c r="K3" s="24"/>
      <c r="L3" s="28"/>
    </row>
    <row r="4" spans="1:12" ht="15" customHeight="1" x14ac:dyDescent="0.25">
      <c r="A4" s="285"/>
      <c r="B4" s="286"/>
      <c r="C4" s="53"/>
      <c r="D4" s="53"/>
      <c r="E4" s="53"/>
      <c r="F4" s="53"/>
      <c r="G4" s="54"/>
      <c r="H4" s="287" t="s">
        <v>7</v>
      </c>
      <c r="I4" s="290" t="s">
        <v>29</v>
      </c>
      <c r="J4" s="287" t="s">
        <v>26</v>
      </c>
      <c r="K4" s="290" t="s">
        <v>9</v>
      </c>
      <c r="L4" s="287" t="s">
        <v>10</v>
      </c>
    </row>
    <row r="5" spans="1:12" ht="11.25" customHeight="1" thickBot="1" x14ac:dyDescent="0.3">
      <c r="A5" s="291" t="s">
        <v>27</v>
      </c>
      <c r="B5" s="292"/>
      <c r="C5" s="55" t="s">
        <v>2</v>
      </c>
      <c r="D5" s="55" t="s">
        <v>28</v>
      </c>
      <c r="E5" s="55" t="s">
        <v>4</v>
      </c>
      <c r="F5" s="55" t="s">
        <v>5</v>
      </c>
      <c r="G5" s="56" t="s">
        <v>6</v>
      </c>
      <c r="H5" s="288"/>
      <c r="I5" s="288"/>
      <c r="J5" s="288"/>
      <c r="K5" s="288"/>
      <c r="L5" s="288"/>
    </row>
    <row r="6" spans="1:12" ht="15.75" hidden="1" customHeight="1" thickBot="1" x14ac:dyDescent="0.3">
      <c r="A6" s="293"/>
      <c r="B6" s="294"/>
      <c r="C6" s="57"/>
      <c r="D6" s="57"/>
      <c r="E6" s="57"/>
      <c r="F6" s="57"/>
      <c r="G6" s="56" t="s">
        <v>30</v>
      </c>
      <c r="H6" s="288"/>
      <c r="I6" s="288"/>
      <c r="J6" s="288"/>
      <c r="K6" s="288"/>
      <c r="L6" s="288"/>
    </row>
    <row r="7" spans="1:12" x14ac:dyDescent="0.25">
      <c r="A7" s="58"/>
      <c r="B7" s="59"/>
      <c r="C7" s="57"/>
      <c r="D7" s="57"/>
      <c r="E7" s="57"/>
      <c r="F7" s="57"/>
      <c r="G7" s="56"/>
      <c r="H7" s="288"/>
      <c r="I7" s="288"/>
      <c r="J7" s="288"/>
      <c r="K7" s="288"/>
      <c r="L7" s="288"/>
    </row>
    <row r="8" spans="1:12" x14ac:dyDescent="0.25">
      <c r="A8" s="60" t="s">
        <v>31</v>
      </c>
      <c r="B8" s="61" t="s">
        <v>32</v>
      </c>
      <c r="C8" s="62"/>
      <c r="D8" s="62"/>
      <c r="E8" s="62"/>
      <c r="F8" s="62"/>
      <c r="G8" s="63"/>
      <c r="H8" s="289"/>
      <c r="I8" s="289"/>
      <c r="J8" s="289"/>
      <c r="K8" s="289"/>
      <c r="L8" s="289"/>
    </row>
    <row r="9" spans="1:12" x14ac:dyDescent="0.25">
      <c r="A9" s="295"/>
      <c r="B9" s="295"/>
      <c r="C9" s="64"/>
      <c r="D9" s="64"/>
      <c r="E9" s="64"/>
      <c r="F9" s="64"/>
      <c r="G9" s="64"/>
      <c r="H9" s="295"/>
      <c r="I9" s="295"/>
      <c r="J9" s="64"/>
      <c r="K9" s="64"/>
      <c r="L9" s="64"/>
    </row>
    <row r="10" spans="1:12" x14ac:dyDescent="0.25">
      <c r="A10" s="50" t="s">
        <v>33</v>
      </c>
      <c r="B10" s="296">
        <v>43699</v>
      </c>
      <c r="C10" s="297" t="s">
        <v>35</v>
      </c>
      <c r="D10" s="299" t="s">
        <v>36</v>
      </c>
      <c r="E10" s="299" t="s">
        <v>37</v>
      </c>
      <c r="F10" s="300" t="s">
        <v>24</v>
      </c>
      <c r="G10" s="300" t="s">
        <v>16</v>
      </c>
      <c r="H10" s="301">
        <v>27378</v>
      </c>
      <c r="I10" s="303" t="s">
        <v>38</v>
      </c>
      <c r="J10" s="304">
        <v>980.50699999999995</v>
      </c>
      <c r="K10" s="305" t="s">
        <v>15</v>
      </c>
      <c r="L10" s="300" t="s">
        <v>23</v>
      </c>
    </row>
    <row r="11" spans="1:12" x14ac:dyDescent="0.25">
      <c r="A11" s="50" t="s">
        <v>34</v>
      </c>
      <c r="B11" s="296"/>
      <c r="C11" s="298"/>
      <c r="D11" s="299"/>
      <c r="E11" s="299"/>
      <c r="F11" s="300"/>
      <c r="G11" s="300"/>
      <c r="H11" s="302"/>
      <c r="I11" s="303"/>
      <c r="J11" s="304"/>
      <c r="K11" s="306"/>
      <c r="L11" s="300"/>
    </row>
    <row r="12" spans="1:12" x14ac:dyDescent="0.25">
      <c r="A12" s="50" t="s">
        <v>39</v>
      </c>
      <c r="B12" s="296">
        <v>43705</v>
      </c>
      <c r="C12" s="297" t="s">
        <v>47</v>
      </c>
      <c r="D12" s="299" t="s">
        <v>48</v>
      </c>
      <c r="E12" s="299" t="s">
        <v>41</v>
      </c>
      <c r="F12" s="300" t="s">
        <v>24</v>
      </c>
      <c r="G12" s="300" t="s">
        <v>16</v>
      </c>
      <c r="H12" s="301">
        <v>29178</v>
      </c>
      <c r="I12" s="303" t="s">
        <v>38</v>
      </c>
      <c r="J12" s="304">
        <v>1048.3399999999999</v>
      </c>
      <c r="K12" s="307" t="s">
        <v>15</v>
      </c>
      <c r="L12" s="300" t="s">
        <v>23</v>
      </c>
    </row>
    <row r="13" spans="1:12" x14ac:dyDescent="0.25">
      <c r="A13" s="51" t="s">
        <v>40</v>
      </c>
      <c r="B13" s="296"/>
      <c r="C13" s="298"/>
      <c r="D13" s="299"/>
      <c r="E13" s="299"/>
      <c r="F13" s="300"/>
      <c r="G13" s="300"/>
      <c r="H13" s="302"/>
      <c r="I13" s="303"/>
      <c r="J13" s="304"/>
      <c r="K13" s="307"/>
      <c r="L13" s="300"/>
    </row>
    <row r="14" spans="1:12" x14ac:dyDescent="0.25">
      <c r="A14" s="52" t="s">
        <v>42</v>
      </c>
      <c r="B14" s="296">
        <v>43706</v>
      </c>
      <c r="C14" s="297" t="s">
        <v>44</v>
      </c>
      <c r="D14" s="297" t="s">
        <v>45</v>
      </c>
      <c r="E14" s="297" t="s">
        <v>46</v>
      </c>
      <c r="F14" s="300" t="s">
        <v>24</v>
      </c>
      <c r="G14" s="300" t="s">
        <v>16</v>
      </c>
      <c r="H14" s="310">
        <v>27378</v>
      </c>
      <c r="I14" s="303" t="s">
        <v>38</v>
      </c>
      <c r="J14" s="304">
        <v>2158.1999999999998</v>
      </c>
      <c r="K14" s="307" t="s">
        <v>15</v>
      </c>
      <c r="L14" s="300" t="s">
        <v>18</v>
      </c>
    </row>
    <row r="15" spans="1:12" x14ac:dyDescent="0.25">
      <c r="A15" s="51" t="s">
        <v>43</v>
      </c>
      <c r="B15" s="296"/>
      <c r="C15" s="298"/>
      <c r="D15" s="298"/>
      <c r="E15" s="298"/>
      <c r="F15" s="300"/>
      <c r="G15" s="300"/>
      <c r="H15" s="310"/>
      <c r="I15" s="303"/>
      <c r="J15" s="304"/>
      <c r="K15" s="307"/>
      <c r="L15" s="300"/>
    </row>
    <row r="16" spans="1:12" ht="16.5" thickBot="1" x14ac:dyDescent="0.3">
      <c r="A16" s="34"/>
      <c r="B16" s="33"/>
      <c r="C16" s="32"/>
      <c r="D16" s="32"/>
      <c r="E16" s="32"/>
      <c r="F16" s="32"/>
      <c r="G16" s="35"/>
      <c r="H16" s="36"/>
      <c r="I16" s="37"/>
      <c r="J16" s="38"/>
      <c r="K16" s="39"/>
      <c r="L16" s="32"/>
    </row>
    <row r="17" spans="1:12" ht="29.25" thickBot="1" x14ac:dyDescent="0.5">
      <c r="A17" s="18"/>
      <c r="B17" s="18"/>
      <c r="C17" s="29"/>
      <c r="D17" s="30"/>
      <c r="E17" s="19"/>
      <c r="F17" s="308" t="s">
        <v>14</v>
      </c>
      <c r="G17" s="309"/>
      <c r="H17" s="65">
        <f>SUM(H10:H11:H12:H13,H14,H15)</f>
        <v>83934</v>
      </c>
      <c r="I17" s="31"/>
      <c r="J17" s="49">
        <f>SUM(J10,J15)</f>
        <v>980.50699999999995</v>
      </c>
      <c r="K17" s="18"/>
      <c r="L17" s="18"/>
    </row>
  </sheetData>
  <mergeCells count="44">
    <mergeCell ref="F17:G17"/>
    <mergeCell ref="H14:H15"/>
    <mergeCell ref="I14:I15"/>
    <mergeCell ref="J14:J15"/>
    <mergeCell ref="K14:K15"/>
    <mergeCell ref="L14:L15"/>
    <mergeCell ref="B14:B15"/>
    <mergeCell ref="C14:C15"/>
    <mergeCell ref="D14:D15"/>
    <mergeCell ref="E14:E15"/>
    <mergeCell ref="F14:F15"/>
    <mergeCell ref="G14:G15"/>
    <mergeCell ref="J10:J11"/>
    <mergeCell ref="K10:K11"/>
    <mergeCell ref="L10:L11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A9:B9"/>
    <mergeCell ref="H9:I9"/>
    <mergeCell ref="B10:B11"/>
    <mergeCell ref="C10:C11"/>
    <mergeCell ref="D10:D11"/>
    <mergeCell ref="E10:E11"/>
    <mergeCell ref="F10:F11"/>
    <mergeCell ref="G10:G11"/>
    <mergeCell ref="H10:H11"/>
    <mergeCell ref="I10:I11"/>
    <mergeCell ref="A4:B4"/>
    <mergeCell ref="H4:H8"/>
    <mergeCell ref="J4:J8"/>
    <mergeCell ref="K4:K8"/>
    <mergeCell ref="L4:L8"/>
    <mergeCell ref="A5:B5"/>
    <mergeCell ref="A6:B6"/>
    <mergeCell ref="I4:I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0" sqref="J2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Hinojosa</dc:creator>
  <cp:lastModifiedBy>Nancy Benavides</cp:lastModifiedBy>
  <cp:lastPrinted>2022-12-02T14:42:40Z</cp:lastPrinted>
  <dcterms:created xsi:type="dcterms:W3CDTF">2011-04-07T12:29:15Z</dcterms:created>
  <dcterms:modified xsi:type="dcterms:W3CDTF">2022-12-05T14:35:55Z</dcterms:modified>
</cp:coreProperties>
</file>