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30" windowWidth="15480" windowHeight="960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Hoja1!$A$6:$N$103</definedName>
  </definedNames>
  <calcPr calcId="145621" concurrentCalc="0"/>
</workbook>
</file>

<file path=xl/calcChain.xml><?xml version="1.0" encoding="utf-8"?>
<calcChain xmlns="http://schemas.openxmlformats.org/spreadsheetml/2006/main">
  <c r="K33" i="1" l="1"/>
  <c r="K60" i="1"/>
  <c r="K71" i="1"/>
  <c r="J83" i="1"/>
  <c r="K92" i="1"/>
  <c r="J33" i="1"/>
  <c r="J60" i="1"/>
  <c r="J71" i="1"/>
  <c r="J90" i="1"/>
  <c r="J92" i="1"/>
  <c r="H33" i="1"/>
  <c r="H60" i="1"/>
  <c r="H71" i="1"/>
  <c r="H83" i="1"/>
  <c r="H90" i="1"/>
  <c r="H92" i="1"/>
  <c r="C102" i="1"/>
  <c r="J17" i="2"/>
  <c r="H17" i="2"/>
</calcChain>
</file>

<file path=xl/sharedStrings.xml><?xml version="1.0" encoding="utf-8"?>
<sst xmlns="http://schemas.openxmlformats.org/spreadsheetml/2006/main" count="422" uniqueCount="209">
  <si>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</si>
  <si>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</si>
  <si>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</si>
  <si>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</si>
  <si>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</si>
  <si>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</si>
  <si>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</si>
  <si>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</si>
  <si>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</si>
  <si>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</si>
  <si>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</si>
  <si>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</si>
  <si>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</si>
  <si>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</si>
  <si>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</si>
  <si>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</si>
  <si>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</si>
  <si>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S/REV.</t>
  </si>
  <si>
    <t>C. ESPINOSA</t>
  </si>
  <si>
    <t>ALTURA MÁXIMA</t>
  </si>
  <si>
    <t>LGUC., OGUC., Y PRC</t>
  </si>
  <si>
    <t>SUPERFICIE DEL TERRENO</t>
  </si>
  <si>
    <t>SUPERFIECIE DEL TERRENO</t>
  </si>
  <si>
    <t>MODIFICACION</t>
  </si>
  <si>
    <t>A. MONARDES</t>
  </si>
  <si>
    <t>COMERCIO</t>
  </si>
  <si>
    <t>A. ESPEJO</t>
  </si>
  <si>
    <t>AMPLIACION MENOR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</si>
  <si>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</si>
  <si>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</si>
  <si>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</si>
  <si>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</si>
  <si>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</si>
  <si>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</si>
  <si>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</si>
  <si>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</si>
  <si>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</si>
  <si>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</si>
  <si>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</si>
  <si>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</si>
  <si>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</si>
  <si>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</si>
  <si>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</si>
  <si>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</si>
  <si>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</si>
  <si>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</si>
  <si>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</si>
  <si>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</si>
  <si>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</si>
  <si>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</si>
  <si>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</si>
  <si>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</si>
  <si>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</si>
  <si>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>OBRA NUEVA</t>
  </si>
  <si>
    <t>LGUC., OGUC Y PRC</t>
  </si>
  <si>
    <t>LGUC., OGUC Y PRC Y LEY 19537 COPR. IMNOB.</t>
  </si>
  <si>
    <t>OFICINA</t>
  </si>
  <si>
    <t>ARQUITECTO</t>
  </si>
  <si>
    <t>PERMISO N°</t>
  </si>
  <si>
    <t>RESOLUCION FECHA</t>
  </si>
  <si>
    <t>DESCIPCION PROYECTO</t>
  </si>
  <si>
    <t>SUPERFICIE M2</t>
  </si>
  <si>
    <t>LA REINA</t>
  </si>
  <si>
    <t xml:space="preserve"> </t>
  </si>
  <si>
    <t>PABLO ROJAS ARENAS</t>
  </si>
  <si>
    <t>A N T E P R O Y E C T O S</t>
  </si>
  <si>
    <t>ANTEPROYECTO</t>
  </si>
  <si>
    <t>LEY COPROP. INMOB.</t>
  </si>
  <si>
    <t>9M</t>
  </si>
  <si>
    <t>AMPLIACION MAYOR</t>
  </si>
  <si>
    <t xml:space="preserve">ESTADISTICAS DE PERMISOS, RESOLUCIONES Y OTROS  MES DE ENERO  2022   </t>
  </si>
  <si>
    <t>SIMON GONZALEZ 6852</t>
  </si>
  <si>
    <t>IGNACIO CORREA</t>
  </si>
  <si>
    <t>NUNCIO LAGHI 6901</t>
  </si>
  <si>
    <t>ARTURO CONCHA AVEDAÑO</t>
  </si>
  <si>
    <t>12M</t>
  </si>
  <si>
    <t>INMOBILIARILA LAS ARAUCARIAS SPA</t>
  </si>
  <si>
    <t>HELSBY 10.019</t>
  </si>
  <si>
    <t>SOFIA SEPULVEDA PERALTA</t>
  </si>
  <si>
    <t>SIMON GONZALEZ 8251</t>
  </si>
  <si>
    <t>JOSE SILVA ALRACON</t>
  </si>
  <si>
    <t>NICOLAS ESGUEP AGUILAR</t>
  </si>
  <si>
    <t>AV. ALCALDE FERNANDO CASTILLO VELASCO 8557</t>
  </si>
  <si>
    <t>SIMON PUJAR TAFRA</t>
  </si>
  <si>
    <t>FABRICA Y BODEGA</t>
  </si>
  <si>
    <t>N. JOFRE</t>
  </si>
  <si>
    <t>14M</t>
  </si>
  <si>
    <t>DAVID ASTORGA FLORES / NATALIA ZAMBRANO GUTIERREZ</t>
  </si>
  <si>
    <t>PONTE VEDRA 7131</t>
  </si>
  <si>
    <t>PATRICIO OLGUIN BURGUESS</t>
  </si>
  <si>
    <t>RODRIGO PEREZ CALAF</t>
  </si>
  <si>
    <t>SHILLER 2116</t>
  </si>
  <si>
    <t>ALVARO VERA VERGARA</t>
  </si>
  <si>
    <t>ANA MARIA BAEZA ROSALES</t>
  </si>
  <si>
    <t>JULIA BERSTEIN 850-H</t>
  </si>
  <si>
    <t>ALVARO GAJARDO AEDO</t>
  </si>
  <si>
    <t>MP INMOBILIARIA SPA</t>
  </si>
  <si>
    <t>SERGIO VILLALOBOS DELPIANO</t>
  </si>
  <si>
    <t>MARIA MATURANA AGUIRRE / MARIO VILLALOBOS KIRMAY</t>
  </si>
  <si>
    <t>LAS LUCIERNAGAS 4529</t>
  </si>
  <si>
    <t>PAOLA VAN DE WYNGARD SOTO</t>
  </si>
  <si>
    <t>PAMELA CAMPOS LOPEZ</t>
  </si>
  <si>
    <t>ALEXIS MENDEZ MUÑOZ</t>
  </si>
  <si>
    <t>ALVARO CASANOVA 161-H</t>
  </si>
  <si>
    <t>ROCIO BLAITT GONZALEZ</t>
  </si>
  <si>
    <t xml:space="preserve">LGUC., OGUC., PRC Y LEY </t>
  </si>
  <si>
    <t>JORGE IGLESIAS VIDAL</t>
  </si>
  <si>
    <t>SIMON GONZALEZ 6904</t>
  </si>
  <si>
    <t>FRANCISO NILO RUIZ</t>
  </si>
  <si>
    <t>INVERSIONES E INMOBILIARIA B LTDA.</t>
  </si>
  <si>
    <t>JULIA BERSTEIN 615-F</t>
  </si>
  <si>
    <t>GONZALO ITURRIAGA ATALA</t>
  </si>
  <si>
    <t>NOVA SALUD S.A.</t>
  </si>
  <si>
    <t>AV. OSSA 235 OF. 765</t>
  </si>
  <si>
    <t>PABLO RUBINSTEIN CRISOSTOMO</t>
  </si>
  <si>
    <t>BEATRIZ SALAZAR PEREZ</t>
  </si>
  <si>
    <t>LEONARDO DA VINCI 593</t>
  </si>
  <si>
    <t>CRISTIAN ALVARADO ESPINOZA</t>
  </si>
  <si>
    <t>ERIKA MUÑOZ ORELLANA / PAMELA MUÑOZ ORELLANA</t>
  </si>
  <si>
    <t>LOS CORCOLENES 6833</t>
  </si>
  <si>
    <t>ANDRES SAAVEDRA ZAMORA</t>
  </si>
  <si>
    <t>JOSE GREZ LARRAECHEA</t>
  </si>
  <si>
    <t>VICENTE PEREZ ROSALES 1404 - O</t>
  </si>
  <si>
    <t>CLAUDIO SOTO SALVATIERRA</t>
  </si>
  <si>
    <t>CARLOS ARRIAGADA GALAZ</t>
  </si>
  <si>
    <t>AV. OSSA 235 OF. 955</t>
  </si>
  <si>
    <t>DANIELA PARRA GARCIA</t>
  </si>
  <si>
    <t>ADMINSTRADORA LOT PARK LTDA</t>
  </si>
  <si>
    <t>AV. ECHEÑIQUE 5819 LOCAL 2</t>
  </si>
  <si>
    <t>NATALIA LEON ROZAS</t>
  </si>
  <si>
    <t>MARIANELLA CANEPA FAJARDO</t>
  </si>
  <si>
    <t>AV.OSSA 235 OF. 350 Y 355</t>
  </si>
  <si>
    <t>JAIME SIERRA ACEVEDO</t>
  </si>
  <si>
    <t>CLINICA DENTAL</t>
  </si>
  <si>
    <t>PROVINCIA MERCEDARIA DE CHILE</t>
  </si>
  <si>
    <t>AV. OSSA 345 PISO 2</t>
  </si>
  <si>
    <t>JORGE GUZMAN BRIONES</t>
  </si>
  <si>
    <t>INVERSIONES C Y P</t>
  </si>
  <si>
    <t>AV. OSSA 235 OF. 405 / 410</t>
  </si>
  <si>
    <t>GUILLERMO SCHENCKE TAUCHER</t>
  </si>
  <si>
    <t>CENTRO ESTETICO</t>
  </si>
  <si>
    <t>ROSSANA BELMAR TELLO</t>
  </si>
  <si>
    <t>AV. PRINCIPE DE GALES 7381</t>
  </si>
  <si>
    <t>JAVIERA VILLAFAÑE HORMAZABAL</t>
  </si>
  <si>
    <t>NUEVOS DESARROLLOS S.A.</t>
  </si>
  <si>
    <t>AV. LARRAIN 5862 MP 4070</t>
  </si>
  <si>
    <t>CAROLINA ACUÑA HETZ</t>
  </si>
  <si>
    <t>MIREYA BARRIENTOS POBLETE</t>
  </si>
  <si>
    <t>AV. PRINCIPE DE GALES 7150</t>
  </si>
  <si>
    <t>CARLOS TAMAYO MARAMBIO</t>
  </si>
  <si>
    <t>LEY 19537 COPROP. INMOB., LGUC., OGUC., Y PRC</t>
  </si>
  <si>
    <t>JAVIER GALVEZ CASTROVIEJO</t>
  </si>
  <si>
    <t>JULIA BERSTEIN 1624-H</t>
  </si>
  <si>
    <t>ENRIQUE SOZA VALENZUELA</t>
  </si>
  <si>
    <t>ELIZABETH LETELIER SAAVEDRA</t>
  </si>
  <si>
    <t>JULIA BERSTEIN 1624-I</t>
  </si>
  <si>
    <t>JORGE MELENDEZ / FRANCISCA LOPEZ BALBOA</t>
  </si>
  <si>
    <t>CARLOS MONDACA 481</t>
  </si>
  <si>
    <t>AV.LARRAIN 5862 L, T-4016</t>
  </si>
  <si>
    <t>CARLA SILVA VALENZUELA</t>
  </si>
  <si>
    <t>SANDRA MEZA MESSER</t>
  </si>
  <si>
    <t>LOS CORCOLENES 7040</t>
  </si>
  <si>
    <t>CRISTIAN PALMA ARANEDA</t>
  </si>
  <si>
    <t>CRISTIAN MATURANA SANHUEZA</t>
  </si>
  <si>
    <t>JULIA BERSTEIN1624-K</t>
  </si>
  <si>
    <t>CLUB DEPORTIVO LOS PARQUES DE LA REINA LTDA.</t>
  </si>
  <si>
    <t>VALENZUELA PUELMA 8551 - 8571</t>
  </si>
  <si>
    <t>JOAQUIN MORENO CAMUS</t>
  </si>
  <si>
    <r>
      <t>R E S  O L U C I O N E S</t>
    </r>
    <r>
      <rPr>
        <sz val="22"/>
        <color rgb="FF000000"/>
        <rFont val="Arial"/>
        <family val="2"/>
      </rPr>
      <t xml:space="preserve"> </t>
    </r>
  </si>
  <si>
    <t>CERTIFICADO DE REGULARIZACION LEY 20.898</t>
  </si>
  <si>
    <t>NORMAS EPECIALES</t>
  </si>
  <si>
    <t>2520-A</t>
  </si>
  <si>
    <t>LR-2556</t>
  </si>
  <si>
    <t>ALEXANDER HASENLECHNER COMINETTI</t>
  </si>
  <si>
    <t>JULIA BERSTEIN 1736</t>
  </si>
  <si>
    <t>JAIME ACEVEDO CANTIN</t>
  </si>
  <si>
    <t>FUSION SITIOS 1,2 Y 3 DE LA SUBDIVICION PC 270-B</t>
  </si>
  <si>
    <t>OSCAR RAFAEL BARROS SANTIS</t>
  </si>
  <si>
    <t>LOS MAITENES 450 F</t>
  </si>
  <si>
    <t>CESAR VALDEBENITO ARIAS</t>
  </si>
  <si>
    <t>TOTAL</t>
  </si>
  <si>
    <t>MGA/AEA/mpa</t>
  </si>
  <si>
    <t>MAURICIO GARRIDO ARABIA</t>
  </si>
  <si>
    <t>DIRECTOR DE OBRAS (S)</t>
  </si>
  <si>
    <t>JOSE ALFREDO PAVEZ CORRIAL</t>
  </si>
  <si>
    <t>MODIFICACION DE PROYECTO OBRA NUEVA</t>
  </si>
  <si>
    <t>JORGE VERGARA DIAZ</t>
  </si>
  <si>
    <t>JOAQUIN IBAÑEZ ILIGARAI</t>
  </si>
  <si>
    <t>7,05 M</t>
  </si>
  <si>
    <t>INVERSIONES DON PIER LTDA. / INVERSIONES DON PAOLO LTDA.</t>
  </si>
  <si>
    <t>MODIFICACION DE PROYECTO AMPLIACION MAYOR A 100 M2</t>
  </si>
  <si>
    <t>2,87 M</t>
  </si>
  <si>
    <t>6,25M</t>
  </si>
  <si>
    <t>7,64 M</t>
  </si>
  <si>
    <t>ALVARO CASANOVA 1853</t>
  </si>
  <si>
    <t>7,56 M</t>
  </si>
  <si>
    <t>5,86 M</t>
  </si>
  <si>
    <t>CRISTOBAL CLAVIJO  VITA</t>
  </si>
  <si>
    <t>3,9 M</t>
  </si>
  <si>
    <t>LG.U.C., O.G.U.C., P.R.C. Y LEY 19.537 COPROP. INMOB. TIPO B</t>
  </si>
  <si>
    <t>CENTRO MEDICO CONSULTA DENTAL</t>
  </si>
  <si>
    <t>AV. PRINCIPE DE GALES 5921  LOCAL A-A1</t>
  </si>
  <si>
    <t>MAURICIO BARAHONA ARAVENA</t>
  </si>
  <si>
    <t xml:space="preserve">CENTRO MEDICO  </t>
  </si>
  <si>
    <t>IVAN CONTRERAS RUBIO</t>
  </si>
  <si>
    <t>SEBASTIAN PAVEZ SALNAS</t>
  </si>
  <si>
    <t>MODIFICACION DE PROYECTO AMPLIACION MENOR A 100 M2</t>
  </si>
  <si>
    <t>CERTIFICADO DE REGULARIZACION (Permiso y Recepcion Definitiva) VIVIENDA SUPERFICIE MAXIMA 90M2, DE HASTA 1.000 UF, ACOGIDA AL TITULO I DE LA LEY 20.898</t>
  </si>
  <si>
    <t>MODIFICACION DE PROYECTO OBRA MENOR  AMPLIACION HASTA 100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</si>
</sst>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#,##0.0"/>
    <numFmt numFmtId="167" formatCode="0.0"/>
    <numFmt numFmtId="168" formatCode="0.000"/>
  </numFmts>
  <fonts count="3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22"/>
      <color rgb="FF000000"/>
      <name val="Arial"/>
      <family val="2"/>
    </font>
    <font>
      <sz val="22"/>
      <color rgb="FF000000"/>
      <name val="Arial"/>
      <family val="2"/>
    </font>
    <font>
      <sz val="12"/>
      <color theme="1"/>
      <name val="Calibri"/>
      <family val="2"/>
      <scheme val="minor"/>
    </font>
    <font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 style="thick">
        <color rgb="FF000000"/>
      </right>
      <top/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CCCCCC"/>
      </top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292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Fill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6" fillId="0" borderId="0" xfId="0" applyFont="1" applyBorder="1"/>
    <xf numFmtId="14" fontId="1" fillId="0" borderId="12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right" vertical="center"/>
    </xf>
    <xf numFmtId="0" fontId="3" fillId="0" borderId="0" xfId="0" applyFont="1"/>
    <xf numFmtId="0" fontId="3" fillId="3" borderId="0" xfId="0" applyFont="1" applyFill="1" applyBorder="1"/>
    <xf numFmtId="0" fontId="7" fillId="3" borderId="0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right"/>
    </xf>
    <xf numFmtId="0" fontId="0" fillId="0" borderId="0" xfId="0"/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42" fontId="11" fillId="3" borderId="0" xfId="1" applyFont="1" applyFill="1" applyBorder="1" applyAlignment="1">
      <alignment horizontal="right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42" fontId="1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166" fontId="1" fillId="0" borderId="12" xfId="0" applyNumberFormat="1" applyFont="1" applyBorder="1" applyAlignment="1">
      <alignment horizontal="right" vertical="center"/>
    </xf>
    <xf numFmtId="0" fontId="0" fillId="0" borderId="0" xfId="0"/>
    <xf numFmtId="2" fontId="6" fillId="0" borderId="12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right" vertical="center"/>
    </xf>
    <xf numFmtId="0" fontId="1" fillId="0" borderId="0" xfId="0" quotePrefix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166" fontId="1" fillId="0" borderId="12" xfId="0" applyNumberFormat="1" applyFont="1" applyFill="1" applyBorder="1" applyAlignment="1">
      <alignment horizontal="right" vertical="center"/>
    </xf>
    <xf numFmtId="2" fontId="6" fillId="0" borderId="12" xfId="0" applyNumberFormat="1" applyFont="1" applyFill="1" applyBorder="1" applyAlignment="1">
      <alignment horizontal="center"/>
    </xf>
    <xf numFmtId="0" fontId="0" fillId="0" borderId="0" xfId="0" applyBorder="1"/>
    <xf numFmtId="0" fontId="0" fillId="4" borderId="0" xfId="0" applyFill="1" applyBorder="1"/>
    <xf numFmtId="14" fontId="2" fillId="0" borderId="0" xfId="0" applyNumberFormat="1" applyFont="1"/>
    <xf numFmtId="14" fontId="24" fillId="0" borderId="0" xfId="0" applyNumberFormat="1" applyFont="1"/>
    <xf numFmtId="0" fontId="24" fillId="0" borderId="0" xfId="0" applyFont="1"/>
    <xf numFmtId="14" fontId="21" fillId="0" borderId="0" xfId="0" applyNumberFormat="1" applyFont="1" applyAlignment="1">
      <alignment horizontal="left"/>
    </xf>
    <xf numFmtId="0" fontId="5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7" fillId="3" borderId="0" xfId="0" applyFont="1" applyFill="1" applyBorder="1" applyAlignment="1">
      <alignment wrapText="1"/>
    </xf>
    <xf numFmtId="6" fontId="7" fillId="3" borderId="0" xfId="0" applyNumberFormat="1" applyFont="1" applyFill="1" applyBorder="1" applyAlignment="1">
      <alignment horizontal="right" wrapText="1"/>
    </xf>
    <xf numFmtId="0" fontId="1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7" fillId="0" borderId="0" xfId="0" applyFont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42" fontId="24" fillId="2" borderId="12" xfId="1" applyFont="1" applyFill="1" applyBorder="1" applyAlignment="1">
      <alignment horizontal="right"/>
    </xf>
    <xf numFmtId="0" fontId="26" fillId="2" borderId="12" xfId="0" applyFont="1" applyFill="1" applyBorder="1"/>
    <xf numFmtId="4" fontId="24" fillId="2" borderId="12" xfId="0" applyNumberFormat="1" applyFont="1" applyFill="1" applyBorder="1" applyAlignment="1">
      <alignment horizontal="right"/>
    </xf>
    <xf numFmtId="168" fontId="6" fillId="0" borderId="12" xfId="0" applyNumberFormat="1" applyFont="1" applyBorder="1" applyAlignment="1">
      <alignment horizontal="center"/>
    </xf>
    <xf numFmtId="167" fontId="2" fillId="0" borderId="12" xfId="0" applyNumberFormat="1" applyFont="1" applyBorder="1" applyAlignment="1">
      <alignment horizontal="right" vertical="center"/>
    </xf>
    <xf numFmtId="14" fontId="1" fillId="0" borderId="2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24" xfId="0" quotePrefix="1" applyFont="1" applyFill="1" applyBorder="1" applyAlignment="1">
      <alignment horizontal="center" vertical="center" wrapText="1"/>
    </xf>
    <xf numFmtId="42" fontId="1" fillId="0" borderId="24" xfId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center" vertical="center" wrapText="1"/>
    </xf>
    <xf numFmtId="166" fontId="1" fillId="0" borderId="24" xfId="0" applyNumberFormat="1" applyFont="1" applyFill="1" applyBorder="1" applyAlignment="1">
      <alignment horizontal="right" vertical="center"/>
    </xf>
    <xf numFmtId="2" fontId="2" fillId="0" borderId="24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 wrapText="1"/>
    </xf>
    <xf numFmtId="0" fontId="3" fillId="2" borderId="17" xfId="0" applyFont="1" applyFill="1" applyBorder="1"/>
    <xf numFmtId="0" fontId="7" fillId="2" borderId="17" xfId="0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right"/>
    </xf>
    <xf numFmtId="0" fontId="3" fillId="2" borderId="18" xfId="0" applyFont="1" applyFill="1" applyBorder="1"/>
    <xf numFmtId="0" fontId="25" fillId="0" borderId="3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3" fontId="2" fillId="3" borderId="19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4" fontId="2" fillId="3" borderId="19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wrapText="1"/>
    </xf>
    <xf numFmtId="14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42" fontId="2" fillId="0" borderId="12" xfId="1" applyFont="1" applyFill="1" applyBorder="1" applyAlignment="1">
      <alignment horizontal="right" vertical="center" wrapText="1"/>
    </xf>
    <xf numFmtId="4" fontId="2" fillId="3" borderId="12" xfId="0" applyNumberFormat="1" applyFont="1" applyFill="1" applyBorder="1" applyAlignment="1">
      <alignment horizontal="right" vertical="center"/>
    </xf>
    <xf numFmtId="0" fontId="7" fillId="2" borderId="12" xfId="0" applyFont="1" applyFill="1" applyBorder="1"/>
    <xf numFmtId="42" fontId="11" fillId="2" borderId="12" xfId="0" applyNumberFormat="1" applyFont="1" applyFill="1" applyBorder="1" applyAlignment="1">
      <alignment horizontal="center"/>
    </xf>
    <xf numFmtId="0" fontId="19" fillId="2" borderId="12" xfId="0" applyFont="1" applyFill="1" applyBorder="1"/>
    <xf numFmtId="2" fontId="11" fillId="2" borderId="12" xfId="0" applyNumberFormat="1" applyFont="1" applyFill="1" applyBorder="1" applyAlignment="1">
      <alignment horizontal="right"/>
    </xf>
    <xf numFmtId="2" fontId="11" fillId="2" borderId="12" xfId="0" applyNumberFormat="1" applyFont="1" applyFill="1" applyBorder="1"/>
    <xf numFmtId="167" fontId="2" fillId="0" borderId="12" xfId="0" applyNumberFormat="1" applyFont="1" applyFill="1" applyBorder="1" applyAlignment="1">
      <alignment horizontal="right" vertical="center"/>
    </xf>
    <xf numFmtId="14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2" xfId="0" quotePrefix="1" applyFont="1" applyFill="1" applyBorder="1" applyAlignment="1">
      <alignment horizontal="center" vertical="center" wrapText="1"/>
    </xf>
    <xf numFmtId="42" fontId="1" fillId="3" borderId="12" xfId="1" applyFont="1" applyFill="1" applyBorder="1" applyAlignment="1">
      <alignment horizontal="right" vertical="center"/>
    </xf>
    <xf numFmtId="4" fontId="1" fillId="3" borderId="12" xfId="0" applyNumberFormat="1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0" xfId="0" applyFont="1" applyFill="1"/>
    <xf numFmtId="2" fontId="2" fillId="0" borderId="12" xfId="0" applyNumberFormat="1" applyFont="1" applyFill="1" applyBorder="1" applyAlignment="1">
      <alignment horizontal="right" vertical="center"/>
    </xf>
    <xf numFmtId="0" fontId="0" fillId="0" borderId="0" xfId="0" applyFill="1" applyBorder="1"/>
    <xf numFmtId="3" fontId="28" fillId="0" borderId="12" xfId="0" applyNumberFormat="1" applyFont="1" applyFill="1" applyBorder="1" applyAlignment="1">
      <alignment horizontal="center" vertical="center"/>
    </xf>
    <xf numFmtId="14" fontId="27" fillId="0" borderId="12" xfId="0" applyNumberFormat="1" applyFont="1" applyBorder="1" applyAlignment="1">
      <alignment horizontal="center" vertical="center" wrapText="1"/>
    </xf>
    <xf numFmtId="14" fontId="27" fillId="0" borderId="12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right" vertical="center"/>
    </xf>
    <xf numFmtId="0" fontId="29" fillId="6" borderId="39" xfId="0" applyFont="1" applyFill="1" applyBorder="1" applyAlignment="1">
      <alignment vertical="center"/>
    </xf>
    <xf numFmtId="0" fontId="16" fillId="6" borderId="40" xfId="0" applyFont="1" applyFill="1" applyBorder="1" applyAlignment="1">
      <alignment wrapText="1"/>
    </xf>
    <xf numFmtId="0" fontId="0" fillId="6" borderId="40" xfId="0" applyFill="1" applyBorder="1" applyAlignment="1">
      <alignment wrapText="1"/>
    </xf>
    <xf numFmtId="0" fontId="0" fillId="6" borderId="41" xfId="0" applyFill="1" applyBorder="1" applyAlignment="1">
      <alignment wrapText="1"/>
    </xf>
    <xf numFmtId="0" fontId="0" fillId="0" borderId="63" xfId="0" applyBorder="1" applyAlignment="1">
      <alignment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10" fillId="6" borderId="66" xfId="0" applyFont="1" applyFill="1" applyBorder="1" applyAlignment="1">
      <alignment vertical="center"/>
    </xf>
    <xf numFmtId="0" fontId="0" fillId="6" borderId="67" xfId="0" applyFill="1" applyBorder="1" applyAlignment="1">
      <alignment wrapText="1"/>
    </xf>
    <xf numFmtId="0" fontId="0" fillId="6" borderId="68" xfId="0" applyFill="1" applyBorder="1" applyAlignment="1">
      <alignment wrapText="1"/>
    </xf>
    <xf numFmtId="0" fontId="25" fillId="0" borderId="33" xfId="0" applyFont="1" applyBorder="1" applyAlignment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center" wrapText="1"/>
    </xf>
    <xf numFmtId="0" fontId="31" fillId="0" borderId="12" xfId="0" applyFont="1" applyBorder="1" applyAlignment="1">
      <alignment vertical="center" wrapText="1"/>
    </xf>
    <xf numFmtId="0" fontId="31" fillId="7" borderId="12" xfId="0" applyFont="1" applyFill="1" applyBorder="1" applyAlignment="1">
      <alignment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6" fontId="2" fillId="0" borderId="12" xfId="0" applyNumberFormat="1" applyFont="1" applyBorder="1" applyAlignment="1">
      <alignment horizontal="right" vertical="center" wrapText="1"/>
    </xf>
    <xf numFmtId="0" fontId="10" fillId="2" borderId="12" xfId="0" applyFont="1" applyFill="1" applyBorder="1"/>
    <xf numFmtId="0" fontId="0" fillId="2" borderId="12" xfId="0" applyFill="1" applyBorder="1"/>
    <xf numFmtId="6" fontId="11" fillId="2" borderId="12" xfId="0" applyNumberFormat="1" applyFont="1" applyFill="1" applyBorder="1" applyAlignment="1">
      <alignment horizontal="center"/>
    </xf>
    <xf numFmtId="2" fontId="11" fillId="3" borderId="0" xfId="0" applyNumberFormat="1" applyFont="1" applyFill="1" applyBorder="1"/>
    <xf numFmtId="0" fontId="19" fillId="2" borderId="37" xfId="0" applyFont="1" applyFill="1" applyBorder="1"/>
    <xf numFmtId="42" fontId="21" fillId="2" borderId="12" xfId="0" applyNumberFormat="1" applyFont="1" applyFill="1" applyBorder="1"/>
    <xf numFmtId="4" fontId="21" fillId="2" borderId="12" xfId="0" applyNumberFormat="1" applyFont="1" applyFill="1" applyBorder="1"/>
    <xf numFmtId="3" fontId="32" fillId="0" borderId="12" xfId="0" applyNumberFormat="1" applyFont="1" applyBorder="1" applyAlignment="1">
      <alignment horizontal="center" vertical="center"/>
    </xf>
    <xf numFmtId="3" fontId="32" fillId="0" borderId="12" xfId="0" applyNumberFormat="1" applyFont="1" applyFill="1" applyBorder="1" applyAlignment="1">
      <alignment horizontal="center" vertical="center"/>
    </xf>
    <xf numFmtId="3" fontId="32" fillId="3" borderId="12" xfId="0" applyNumberFormat="1" applyFont="1" applyFill="1" applyBorder="1" applyAlignment="1">
      <alignment horizontal="center" vertical="center"/>
    </xf>
    <xf numFmtId="3" fontId="32" fillId="0" borderId="24" xfId="0" applyNumberFormat="1" applyFont="1" applyFill="1" applyBorder="1" applyAlignment="1">
      <alignment horizontal="center" vertical="center"/>
    </xf>
    <xf numFmtId="42" fontId="24" fillId="3" borderId="0" xfId="1" applyFont="1" applyFill="1" applyBorder="1" applyAlignment="1">
      <alignment horizontal="right"/>
    </xf>
    <xf numFmtId="0" fontId="26" fillId="3" borderId="0" xfId="0" applyFont="1" applyFill="1" applyBorder="1"/>
    <xf numFmtId="4" fontId="24" fillId="3" borderId="0" xfId="0" applyNumberFormat="1" applyFont="1" applyFill="1" applyBorder="1" applyAlignment="1">
      <alignment horizontal="right"/>
    </xf>
    <xf numFmtId="1" fontId="26" fillId="0" borderId="12" xfId="0" applyNumberFormat="1" applyFont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0" fillId="0" borderId="61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14" fontId="2" fillId="7" borderId="12" xfId="0" applyNumberFormat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6" fontId="2" fillId="7" borderId="12" xfId="0" applyNumberFormat="1" applyFont="1" applyFill="1" applyBorder="1" applyAlignment="1">
      <alignment vertical="center" wrapText="1"/>
    </xf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15" fillId="7" borderId="42" xfId="0" applyFont="1" applyFill="1" applyBorder="1" applyAlignment="1">
      <alignment horizontal="center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49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15" fillId="7" borderId="50" xfId="0" applyFont="1" applyFill="1" applyBorder="1" applyAlignment="1">
      <alignment horizontal="center" vertical="center" wrapText="1"/>
    </xf>
    <xf numFmtId="0" fontId="15" fillId="7" borderId="57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15" fillId="7" borderId="51" xfId="0" applyFont="1" applyFill="1" applyBorder="1" applyAlignment="1">
      <alignment horizontal="center" vertical="center" wrapText="1"/>
    </xf>
    <xf numFmtId="0" fontId="15" fillId="7" borderId="58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52" xfId="0" applyFont="1" applyFill="1" applyBorder="1" applyAlignment="1">
      <alignment horizontal="center" vertical="center" wrapText="1"/>
    </xf>
    <xf numFmtId="0" fontId="15" fillId="7" borderId="59" xfId="0" applyFont="1" applyFill="1" applyBorder="1" applyAlignment="1">
      <alignment horizontal="center" vertical="center" wrapText="1"/>
    </xf>
    <xf numFmtId="0" fontId="15" fillId="7" borderId="60" xfId="0" applyFont="1" applyFill="1" applyBorder="1" applyAlignment="1">
      <alignment horizontal="center"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0" fillId="7" borderId="53" xfId="0" applyFill="1" applyBorder="1" applyAlignment="1">
      <alignment vertical="top" wrapText="1"/>
    </xf>
    <xf numFmtId="0" fontId="0" fillId="7" borderId="54" xfId="0" applyFill="1" applyBorder="1" applyAlignment="1">
      <alignment vertical="top" wrapText="1"/>
    </xf>
    <xf numFmtId="0" fontId="15" fillId="7" borderId="55" xfId="0" applyFont="1" applyFill="1" applyBorder="1" applyAlignment="1">
      <alignment horizontal="center" vertical="center" wrapText="1"/>
    </xf>
    <xf numFmtId="0" fontId="15" fillId="7" borderId="5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7" xfId="0" applyFont="1" applyFill="1" applyBorder="1" applyAlignment="1"/>
    <xf numFmtId="0" fontId="10" fillId="2" borderId="11" xfId="0" applyFont="1" applyFill="1" applyBorder="1" applyAlignment="1"/>
    <xf numFmtId="0" fontId="8" fillId="4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42" fontId="5" fillId="0" borderId="24" xfId="0" applyNumberFormat="1" applyFont="1" applyFill="1" applyBorder="1" applyAlignment="1">
      <alignment horizontal="left" vertical="center" wrapText="1"/>
    </xf>
    <xf numFmtId="42" fontId="5" fillId="0" borderId="33" xfId="0" applyNumberFormat="1" applyFont="1" applyFill="1" applyBorder="1" applyAlignment="1">
      <alignment horizontal="left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482601</xdr:colOff>
      <xdr:row>7</xdr:row>
      <xdr:rowOff>25400</xdr:rowOff>
    </xdr:from>
    <xdr:to>
      <xdr:col>2</xdr:col>
      <xdr:colOff>1537607</xdr:colOff>
      <xdr:row>10</xdr:row>
      <xdr:rowOff>47625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1" y="342900"/>
          <a:ext cx="2753631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tabSelected="1" zoomScale="60" zoomScaleNormal="60" zoomScaleSheetLayoutView="100" zoomScalePageLayoutView="50" workbookViewId="0">
      <selection activeCell="I21" sqref="I21"/>
    </sheetView>
  </sheetViews>
  <sheetFormatPr baseColWidth="10" defaultRowHeight="15" x14ac:dyDescent="0.2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4" ht="4.5" customHeight="1" thickBot="1" x14ac:dyDescent="0.3"/>
    <row r="2" spans="1:14" ht="3" hidden="1" customHeight="1" thickBot="1" x14ac:dyDescent="0.3"/>
    <row r="3" spans="1:14" ht="15.75" hidden="1" thickBot="1" x14ac:dyDescent="0.3"/>
    <row r="4" spans="1:14" ht="15.75" hidden="1" thickBot="1" x14ac:dyDescent="0.3"/>
    <row r="5" spans="1:14" ht="15.75" hidden="1" thickBot="1" x14ac:dyDescent="0.3"/>
    <row r="6" spans="1:14" ht="10.5" customHeight="1" x14ac:dyDescent="0.25">
      <c r="A6" s="240" t="s">
        <v>63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14"/>
    </row>
    <row r="7" spans="1:14" ht="10.5" customHeight="1" thickBot="1" x14ac:dyDescent="0.3">
      <c r="A7" s="242"/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15"/>
    </row>
    <row r="8" spans="1:14" x14ac:dyDescent="0.25">
      <c r="A8" s="250" t="s">
        <v>70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16"/>
    </row>
    <row r="9" spans="1:14" x14ac:dyDescent="0.25">
      <c r="A9" s="252"/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16"/>
    </row>
    <row r="10" spans="1:14" x14ac:dyDescent="0.25">
      <c r="A10" s="252"/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16"/>
    </row>
    <row r="11" spans="1:14" ht="6" customHeight="1" thickBot="1" x14ac:dyDescent="0.3">
      <c r="A11" s="253"/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17"/>
    </row>
    <row r="12" spans="1:14" s="85" customFormat="1" ht="6" customHeight="1" x14ac:dyDescent="0.25">
      <c r="A12" s="101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93"/>
    </row>
    <row r="13" spans="1:14" s="85" customFormat="1" ht="6" customHeight="1" thickBot="1" x14ac:dyDescent="0.3">
      <c r="A13" s="108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10"/>
    </row>
    <row r="14" spans="1:14" x14ac:dyDescent="0.25">
      <c r="A14" s="244" t="s">
        <v>12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57"/>
    </row>
    <row r="15" spans="1:14" ht="15.75" thickBot="1" x14ac:dyDescent="0.3">
      <c r="A15" s="246"/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58"/>
    </row>
    <row r="16" spans="1:14" x14ac:dyDescent="0.25">
      <c r="A16" s="234" t="s">
        <v>0</v>
      </c>
      <c r="B16" s="234" t="s">
        <v>1</v>
      </c>
      <c r="C16" s="255" t="s">
        <v>2</v>
      </c>
      <c r="D16" s="234" t="s">
        <v>3</v>
      </c>
      <c r="E16" s="234" t="s">
        <v>4</v>
      </c>
      <c r="F16" s="234" t="s">
        <v>5</v>
      </c>
      <c r="G16" s="234" t="s">
        <v>6</v>
      </c>
      <c r="H16" s="234" t="s">
        <v>7</v>
      </c>
      <c r="I16" s="234" t="s">
        <v>8</v>
      </c>
      <c r="J16" s="234" t="s">
        <v>11</v>
      </c>
      <c r="K16" s="265" t="s">
        <v>21</v>
      </c>
      <c r="L16" s="234" t="s">
        <v>9</v>
      </c>
      <c r="M16" s="234" t="s">
        <v>10</v>
      </c>
      <c r="N16" s="259" t="s">
        <v>19</v>
      </c>
    </row>
    <row r="17" spans="1:14" x14ac:dyDescent="0.25">
      <c r="A17" s="234"/>
      <c r="B17" s="234"/>
      <c r="C17" s="255"/>
      <c r="D17" s="234"/>
      <c r="E17" s="234"/>
      <c r="F17" s="235"/>
      <c r="G17" s="235"/>
      <c r="H17" s="235"/>
      <c r="I17" s="235"/>
      <c r="J17" s="235"/>
      <c r="K17" s="234"/>
      <c r="L17" s="235"/>
      <c r="M17" s="235"/>
      <c r="N17" s="260"/>
    </row>
    <row r="18" spans="1:14" ht="9" customHeight="1" thickBot="1" x14ac:dyDescent="0.3">
      <c r="A18" s="237"/>
      <c r="B18" s="237"/>
      <c r="C18" s="256"/>
      <c r="D18" s="237"/>
      <c r="E18" s="237"/>
      <c r="F18" s="236"/>
      <c r="G18" s="236"/>
      <c r="H18" s="236"/>
      <c r="I18" s="236"/>
      <c r="J18" s="236"/>
      <c r="K18" s="237"/>
      <c r="L18" s="236"/>
      <c r="M18" s="236"/>
      <c r="N18" s="261"/>
    </row>
    <row r="19" spans="1:14" s="2" customFormat="1" ht="30" x14ac:dyDescent="0.25">
      <c r="A19" s="164">
        <v>14520</v>
      </c>
      <c r="B19" s="165">
        <v>44564</v>
      </c>
      <c r="C19" s="5" t="s">
        <v>184</v>
      </c>
      <c r="D19" s="5" t="s">
        <v>71</v>
      </c>
      <c r="E19" s="5" t="s">
        <v>72</v>
      </c>
      <c r="F19" s="9" t="s">
        <v>17</v>
      </c>
      <c r="G19" s="9" t="s">
        <v>16</v>
      </c>
      <c r="H19" s="29">
        <v>475768</v>
      </c>
      <c r="I19" s="9" t="s">
        <v>185</v>
      </c>
      <c r="J19" s="10">
        <v>165.21</v>
      </c>
      <c r="K19" s="87">
        <v>480</v>
      </c>
      <c r="L19" s="4" t="s">
        <v>15</v>
      </c>
      <c r="M19" s="7" t="s">
        <v>24</v>
      </c>
      <c r="N19" s="86">
        <v>6.7</v>
      </c>
    </row>
    <row r="20" spans="1:14" s="2" customFormat="1" ht="23.25" x14ac:dyDescent="0.25">
      <c r="A20" s="164">
        <v>14521</v>
      </c>
      <c r="B20" s="165">
        <v>44565</v>
      </c>
      <c r="C20" s="5" t="s">
        <v>186</v>
      </c>
      <c r="D20" s="5" t="s">
        <v>73</v>
      </c>
      <c r="E20" s="5" t="s">
        <v>74</v>
      </c>
      <c r="F20" s="9" t="s">
        <v>17</v>
      </c>
      <c r="G20" s="9" t="s">
        <v>16</v>
      </c>
      <c r="H20" s="29">
        <v>231621</v>
      </c>
      <c r="I20" s="9" t="s">
        <v>53</v>
      </c>
      <c r="J20" s="84">
        <v>112.4</v>
      </c>
      <c r="K20" s="10">
        <v>287.85000000000002</v>
      </c>
      <c r="L20" s="4" t="s">
        <v>54</v>
      </c>
      <c r="M20" s="7" t="s">
        <v>24</v>
      </c>
      <c r="N20" s="86" t="s">
        <v>75</v>
      </c>
    </row>
    <row r="21" spans="1:14" s="2" customFormat="1" ht="30" x14ac:dyDescent="0.25">
      <c r="A21" s="164">
        <v>14522</v>
      </c>
      <c r="B21" s="165">
        <v>44568</v>
      </c>
      <c r="C21" s="5" t="s">
        <v>76</v>
      </c>
      <c r="D21" s="5" t="s">
        <v>77</v>
      </c>
      <c r="E21" s="5" t="s">
        <v>187</v>
      </c>
      <c r="F21" s="9" t="s">
        <v>78</v>
      </c>
      <c r="G21" s="9" t="s">
        <v>16</v>
      </c>
      <c r="H21" s="29">
        <v>382782</v>
      </c>
      <c r="I21" s="9" t="s">
        <v>185</v>
      </c>
      <c r="J21" s="10">
        <v>584.85</v>
      </c>
      <c r="K21" s="10">
        <v>2096.85</v>
      </c>
      <c r="L21" s="4" t="s">
        <v>54</v>
      </c>
      <c r="M21" s="7" t="s">
        <v>18</v>
      </c>
      <c r="N21" s="117" t="s">
        <v>188</v>
      </c>
    </row>
    <row r="22" spans="1:14" s="3" customFormat="1" ht="30" x14ac:dyDescent="0.25">
      <c r="A22" s="164">
        <v>14523</v>
      </c>
      <c r="B22" s="166">
        <v>44571</v>
      </c>
      <c r="C22" s="12" t="s">
        <v>189</v>
      </c>
      <c r="D22" s="12" t="s">
        <v>79</v>
      </c>
      <c r="E22" s="12" t="s">
        <v>80</v>
      </c>
      <c r="F22" s="13" t="s">
        <v>17</v>
      </c>
      <c r="G22" s="13" t="s">
        <v>16</v>
      </c>
      <c r="H22" s="30">
        <v>702639</v>
      </c>
      <c r="I22" s="13" t="s">
        <v>69</v>
      </c>
      <c r="J22" s="11">
        <v>375.02</v>
      </c>
      <c r="K22" s="11">
        <v>1958.79</v>
      </c>
      <c r="L22" s="4" t="s">
        <v>54</v>
      </c>
      <c r="M22" s="8" t="s">
        <v>24</v>
      </c>
      <c r="N22" s="91">
        <v>6.35</v>
      </c>
    </row>
    <row r="23" spans="1:14" s="2" customFormat="1" ht="30" x14ac:dyDescent="0.25">
      <c r="A23" s="164">
        <v>14524</v>
      </c>
      <c r="B23" s="19">
        <v>44578</v>
      </c>
      <c r="C23" s="5" t="s">
        <v>81</v>
      </c>
      <c r="D23" s="5" t="s">
        <v>82</v>
      </c>
      <c r="E23" s="5" t="s">
        <v>83</v>
      </c>
      <c r="F23" s="9" t="s">
        <v>17</v>
      </c>
      <c r="G23" s="9" t="s">
        <v>84</v>
      </c>
      <c r="H23" s="29">
        <v>121645</v>
      </c>
      <c r="I23" s="9" t="s">
        <v>190</v>
      </c>
      <c r="J23" s="10">
        <v>121.46</v>
      </c>
      <c r="K23" s="10">
        <v>3056.02</v>
      </c>
      <c r="L23" s="4" t="s">
        <v>54</v>
      </c>
      <c r="M23" s="7" t="s">
        <v>85</v>
      </c>
      <c r="N23" s="86" t="s">
        <v>86</v>
      </c>
    </row>
    <row r="24" spans="1:14" s="2" customFormat="1" ht="30" x14ac:dyDescent="0.25">
      <c r="A24" s="164">
        <v>14525</v>
      </c>
      <c r="B24" s="19">
        <v>44581</v>
      </c>
      <c r="C24" s="5" t="s">
        <v>87</v>
      </c>
      <c r="D24" s="5" t="s">
        <v>88</v>
      </c>
      <c r="E24" s="5" t="s">
        <v>89</v>
      </c>
      <c r="F24" s="9" t="s">
        <v>17</v>
      </c>
      <c r="G24" s="9" t="s">
        <v>16</v>
      </c>
      <c r="H24" s="29">
        <v>99325</v>
      </c>
      <c r="I24" s="9" t="s">
        <v>190</v>
      </c>
      <c r="J24" s="10">
        <v>0.8</v>
      </c>
      <c r="K24" s="10">
        <v>358.4</v>
      </c>
      <c r="L24" s="4" t="s">
        <v>54</v>
      </c>
      <c r="M24" s="7" t="s">
        <v>85</v>
      </c>
      <c r="N24" s="86" t="s">
        <v>191</v>
      </c>
    </row>
    <row r="25" spans="1:14" s="2" customFormat="1" ht="30" x14ac:dyDescent="0.25">
      <c r="A25" s="164">
        <v>14526</v>
      </c>
      <c r="B25" s="19">
        <v>44581</v>
      </c>
      <c r="C25" s="5" t="s">
        <v>90</v>
      </c>
      <c r="D25" s="5" t="s">
        <v>91</v>
      </c>
      <c r="E25" s="5" t="s">
        <v>92</v>
      </c>
      <c r="F25" s="9" t="s">
        <v>17</v>
      </c>
      <c r="G25" s="9" t="s">
        <v>16</v>
      </c>
      <c r="H25" s="29">
        <v>85097</v>
      </c>
      <c r="I25" s="9" t="s">
        <v>185</v>
      </c>
      <c r="J25" s="10">
        <v>39.72</v>
      </c>
      <c r="K25" s="10">
        <v>330</v>
      </c>
      <c r="L25" s="4" t="s">
        <v>15</v>
      </c>
      <c r="M25" s="7" t="s">
        <v>85</v>
      </c>
      <c r="N25" s="86" t="s">
        <v>192</v>
      </c>
    </row>
    <row r="26" spans="1:14" s="3" customFormat="1" ht="45" x14ac:dyDescent="0.25">
      <c r="A26" s="164">
        <v>14527</v>
      </c>
      <c r="B26" s="24">
        <v>44582</v>
      </c>
      <c r="C26" s="12" t="s">
        <v>93</v>
      </c>
      <c r="D26" s="12" t="s">
        <v>94</v>
      </c>
      <c r="E26" s="12" t="s">
        <v>95</v>
      </c>
      <c r="F26" s="13" t="s">
        <v>17</v>
      </c>
      <c r="G26" s="13" t="s">
        <v>16</v>
      </c>
      <c r="H26" s="30">
        <v>328016</v>
      </c>
      <c r="I26" s="13" t="s">
        <v>208</v>
      </c>
      <c r="J26" s="11">
        <v>79.27</v>
      </c>
      <c r="K26" s="11">
        <v>846.3</v>
      </c>
      <c r="L26" s="98" t="s">
        <v>15</v>
      </c>
      <c r="M26" s="8" t="s">
        <v>18</v>
      </c>
      <c r="N26" s="91" t="s">
        <v>193</v>
      </c>
    </row>
    <row r="27" spans="1:14" s="3" customFormat="1" ht="30" x14ac:dyDescent="0.25">
      <c r="A27" s="164">
        <v>14528</v>
      </c>
      <c r="B27" s="24">
        <v>44586</v>
      </c>
      <c r="C27" s="12" t="s">
        <v>96</v>
      </c>
      <c r="D27" s="12" t="s">
        <v>194</v>
      </c>
      <c r="E27" s="12" t="s">
        <v>97</v>
      </c>
      <c r="F27" s="13" t="s">
        <v>17</v>
      </c>
      <c r="G27" s="13" t="s">
        <v>16</v>
      </c>
      <c r="H27" s="30">
        <v>1835266</v>
      </c>
      <c r="I27" s="13" t="s">
        <v>185</v>
      </c>
      <c r="J27" s="11">
        <v>0.97</v>
      </c>
      <c r="K27" s="11">
        <v>5099.25</v>
      </c>
      <c r="L27" s="98" t="s">
        <v>15</v>
      </c>
      <c r="M27" s="8" t="s">
        <v>18</v>
      </c>
      <c r="N27" s="91" t="s">
        <v>68</v>
      </c>
    </row>
    <row r="28" spans="1:14" s="3" customFormat="1" ht="45" x14ac:dyDescent="0.25">
      <c r="A28" s="164">
        <v>14529</v>
      </c>
      <c r="B28" s="24">
        <v>44586</v>
      </c>
      <c r="C28" s="12" t="s">
        <v>98</v>
      </c>
      <c r="D28" s="12" t="s">
        <v>99</v>
      </c>
      <c r="E28" s="12" t="s">
        <v>100</v>
      </c>
      <c r="F28" s="13" t="s">
        <v>101</v>
      </c>
      <c r="G28" s="13" t="s">
        <v>16</v>
      </c>
      <c r="H28" s="30">
        <v>32300</v>
      </c>
      <c r="I28" s="13" t="s">
        <v>208</v>
      </c>
      <c r="J28" s="11">
        <v>1.61</v>
      </c>
      <c r="K28" s="90">
        <v>426.6</v>
      </c>
      <c r="L28" s="98" t="s">
        <v>15</v>
      </c>
      <c r="M28" s="8" t="s">
        <v>18</v>
      </c>
      <c r="N28" s="91" t="s">
        <v>195</v>
      </c>
    </row>
    <row r="29" spans="1:14" s="3" customFormat="1" ht="45" x14ac:dyDescent="0.25">
      <c r="A29" s="164">
        <v>14530</v>
      </c>
      <c r="B29" s="24">
        <v>44586</v>
      </c>
      <c r="C29" s="12" t="s">
        <v>102</v>
      </c>
      <c r="D29" s="12" t="s">
        <v>103</v>
      </c>
      <c r="E29" s="12" t="s">
        <v>104</v>
      </c>
      <c r="F29" s="13" t="s">
        <v>17</v>
      </c>
      <c r="G29" s="13" t="s">
        <v>16</v>
      </c>
      <c r="H29" s="30">
        <v>33924</v>
      </c>
      <c r="I29" s="13" t="s">
        <v>208</v>
      </c>
      <c r="J29" s="11">
        <v>32.19</v>
      </c>
      <c r="K29" s="11">
        <v>8042.2</v>
      </c>
      <c r="L29" s="98" t="s">
        <v>105</v>
      </c>
      <c r="M29" s="8" t="s">
        <v>85</v>
      </c>
      <c r="N29" s="91" t="s">
        <v>196</v>
      </c>
    </row>
    <row r="30" spans="1:14" s="3" customFormat="1" ht="45" x14ac:dyDescent="0.25">
      <c r="A30" s="164">
        <v>14531</v>
      </c>
      <c r="B30" s="24">
        <v>44586</v>
      </c>
      <c r="C30" s="12" t="s">
        <v>106</v>
      </c>
      <c r="D30" s="12" t="s">
        <v>107</v>
      </c>
      <c r="E30" s="12" t="s">
        <v>108</v>
      </c>
      <c r="F30" s="13" t="s">
        <v>197</v>
      </c>
      <c r="G30" s="13" t="s">
        <v>16</v>
      </c>
      <c r="H30" s="30">
        <v>98688</v>
      </c>
      <c r="I30" s="13" t="s">
        <v>208</v>
      </c>
      <c r="J30" s="11">
        <v>19.850000000000001</v>
      </c>
      <c r="K30" s="11">
        <v>480</v>
      </c>
      <c r="L30" s="98" t="s">
        <v>54</v>
      </c>
      <c r="M30" s="8" t="s">
        <v>85</v>
      </c>
      <c r="N30" s="91" t="s">
        <v>198</v>
      </c>
    </row>
    <row r="31" spans="1:14" s="3" customFormat="1" ht="30" x14ac:dyDescent="0.25">
      <c r="A31" s="164">
        <v>14532</v>
      </c>
      <c r="B31" s="24">
        <v>44588</v>
      </c>
      <c r="C31" s="12" t="s">
        <v>109</v>
      </c>
      <c r="D31" s="12" t="s">
        <v>110</v>
      </c>
      <c r="E31" s="12" t="s">
        <v>111</v>
      </c>
      <c r="F31" s="13" t="s">
        <v>17</v>
      </c>
      <c r="G31" s="13" t="s">
        <v>16</v>
      </c>
      <c r="H31" s="30">
        <v>51322</v>
      </c>
      <c r="I31" s="13" t="s">
        <v>185</v>
      </c>
      <c r="J31" s="11">
        <v>9.9499999999999993</v>
      </c>
      <c r="K31" s="11">
        <v>680.3</v>
      </c>
      <c r="L31" s="98" t="s">
        <v>199</v>
      </c>
      <c r="M31" s="8" t="s">
        <v>26</v>
      </c>
      <c r="N31" s="91" t="s">
        <v>68</v>
      </c>
    </row>
    <row r="32" spans="1:14" s="2" customFormat="1" x14ac:dyDescent="0.25">
      <c r="A32" s="50"/>
      <c r="B32" s="51"/>
      <c r="C32" s="52"/>
      <c r="D32" s="52"/>
      <c r="E32" s="52"/>
      <c r="F32" s="53"/>
      <c r="G32" s="54"/>
      <c r="H32" s="55"/>
      <c r="I32" s="56"/>
      <c r="J32" s="57"/>
      <c r="K32" s="57"/>
      <c r="L32" s="58"/>
      <c r="M32" s="56"/>
      <c r="N32" s="59"/>
    </row>
    <row r="33" spans="1:14" ht="26.25" x14ac:dyDescent="0.4">
      <c r="A33" s="1"/>
      <c r="B33" s="1"/>
      <c r="C33" s="1"/>
      <c r="D33" s="1"/>
      <c r="E33" s="1"/>
      <c r="F33" s="1"/>
      <c r="G33" s="31" t="s">
        <v>14</v>
      </c>
      <c r="H33" s="114">
        <f>SUM(H19:H31)</f>
        <v>4478393</v>
      </c>
      <c r="I33" s="115"/>
      <c r="J33" s="116">
        <f>SUM(J19:J31)</f>
        <v>1543.3</v>
      </c>
      <c r="K33" s="116">
        <f>SUM(K19:K31)</f>
        <v>24142.559999999998</v>
      </c>
    </row>
    <row r="34" spans="1:14" s="85" customFormat="1" ht="14.25" customHeight="1" thickBot="1" x14ac:dyDescent="0.45">
      <c r="A34" s="21"/>
      <c r="B34" s="21"/>
      <c r="C34" s="21"/>
      <c r="D34" s="21"/>
      <c r="E34" s="21"/>
      <c r="F34" s="21"/>
      <c r="G34" s="23"/>
      <c r="H34" s="32"/>
      <c r="I34" s="22"/>
      <c r="J34" s="26"/>
      <c r="K34" s="26"/>
      <c r="L34" s="21"/>
      <c r="M34" s="21"/>
      <c r="N34"/>
    </row>
    <row r="35" spans="1:14" x14ac:dyDescent="0.25">
      <c r="A35" s="244" t="s">
        <v>13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8"/>
    </row>
    <row r="36" spans="1:14" ht="15.75" thickBot="1" x14ac:dyDescent="0.3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9"/>
    </row>
    <row r="37" spans="1:14" x14ac:dyDescent="0.25">
      <c r="A37" s="234" t="s">
        <v>0</v>
      </c>
      <c r="B37" s="238" t="s">
        <v>1</v>
      </c>
      <c r="C37" s="234" t="s">
        <v>2</v>
      </c>
      <c r="D37" s="234" t="s">
        <v>3</v>
      </c>
      <c r="E37" s="234" t="s">
        <v>4</v>
      </c>
      <c r="F37" s="234" t="s">
        <v>5</v>
      </c>
      <c r="G37" s="234" t="s">
        <v>6</v>
      </c>
      <c r="H37" s="234" t="s">
        <v>7</v>
      </c>
      <c r="I37" s="234" t="s">
        <v>8</v>
      </c>
      <c r="J37" s="234" t="s">
        <v>11</v>
      </c>
      <c r="K37" s="265" t="s">
        <v>22</v>
      </c>
      <c r="L37" s="234" t="s">
        <v>9</v>
      </c>
      <c r="M37" s="262" t="s">
        <v>10</v>
      </c>
    </row>
    <row r="38" spans="1:14" x14ac:dyDescent="0.25">
      <c r="A38" s="234"/>
      <c r="B38" s="238"/>
      <c r="C38" s="234"/>
      <c r="D38" s="234"/>
      <c r="E38" s="234"/>
      <c r="F38" s="235"/>
      <c r="G38" s="235"/>
      <c r="H38" s="235"/>
      <c r="I38" s="235"/>
      <c r="J38" s="235"/>
      <c r="K38" s="234"/>
      <c r="L38" s="235"/>
      <c r="M38" s="263"/>
    </row>
    <row r="39" spans="1:14" ht="6" customHeight="1" thickBot="1" x14ac:dyDescent="0.3">
      <c r="A39" s="237"/>
      <c r="B39" s="239"/>
      <c r="C39" s="237"/>
      <c r="D39" s="237"/>
      <c r="E39" s="237"/>
      <c r="F39" s="236"/>
      <c r="G39" s="236"/>
      <c r="H39" s="236"/>
      <c r="I39" s="236"/>
      <c r="J39" s="236"/>
      <c r="K39" s="237"/>
      <c r="L39" s="236"/>
      <c r="M39" s="264"/>
    </row>
    <row r="40" spans="1:14" s="2" customFormat="1" ht="45" x14ac:dyDescent="0.25">
      <c r="A40" s="193">
        <v>1</v>
      </c>
      <c r="B40" s="19">
        <v>44595</v>
      </c>
      <c r="C40" s="5" t="s">
        <v>112</v>
      </c>
      <c r="D40" s="5" t="s">
        <v>113</v>
      </c>
      <c r="E40" s="5" t="s">
        <v>114</v>
      </c>
      <c r="F40" s="7" t="s">
        <v>17</v>
      </c>
      <c r="G40" s="9" t="s">
        <v>200</v>
      </c>
      <c r="H40" s="29">
        <v>87820</v>
      </c>
      <c r="I40" s="13" t="s">
        <v>23</v>
      </c>
      <c r="J40" s="10">
        <v>0</v>
      </c>
      <c r="K40" s="10">
        <v>8932.5</v>
      </c>
      <c r="L40" s="4" t="s">
        <v>15</v>
      </c>
      <c r="M40" s="7" t="s">
        <v>24</v>
      </c>
      <c r="N40"/>
    </row>
    <row r="41" spans="1:14" s="3" customFormat="1" ht="20.25" x14ac:dyDescent="0.25">
      <c r="A41" s="194">
        <v>2</v>
      </c>
      <c r="B41" s="24">
        <v>44597</v>
      </c>
      <c r="C41" s="5" t="s">
        <v>115</v>
      </c>
      <c r="D41" s="12" t="s">
        <v>116</v>
      </c>
      <c r="E41" s="6" t="s">
        <v>117</v>
      </c>
      <c r="F41" s="8" t="s">
        <v>17</v>
      </c>
      <c r="G41" s="25" t="s">
        <v>16</v>
      </c>
      <c r="H41" s="30">
        <v>92556</v>
      </c>
      <c r="I41" s="13" t="s">
        <v>27</v>
      </c>
      <c r="J41" s="11">
        <v>52.96</v>
      </c>
      <c r="K41" s="11">
        <v>229</v>
      </c>
      <c r="L41" s="4" t="s">
        <v>20</v>
      </c>
      <c r="M41" s="7" t="s">
        <v>24</v>
      </c>
      <c r="N41"/>
    </row>
    <row r="42" spans="1:14" s="3" customFormat="1" ht="30" customHeight="1" x14ac:dyDescent="0.25">
      <c r="A42" s="194">
        <v>3</v>
      </c>
      <c r="B42" s="24">
        <v>44566</v>
      </c>
      <c r="C42" s="12" t="s">
        <v>118</v>
      </c>
      <c r="D42" s="12" t="s">
        <v>119</v>
      </c>
      <c r="E42" s="12" t="s">
        <v>120</v>
      </c>
      <c r="F42" s="8" t="s">
        <v>17</v>
      </c>
      <c r="G42" s="25" t="s">
        <v>16</v>
      </c>
      <c r="H42" s="30">
        <v>140184</v>
      </c>
      <c r="I42" s="13" t="s">
        <v>27</v>
      </c>
      <c r="J42" s="11">
        <v>93.59</v>
      </c>
      <c r="K42" s="162">
        <v>193.59</v>
      </c>
      <c r="L42" s="4" t="s">
        <v>20</v>
      </c>
      <c r="M42" s="8" t="s">
        <v>24</v>
      </c>
      <c r="N42" s="99"/>
    </row>
    <row r="43" spans="1:14" s="3" customFormat="1" ht="20.25" x14ac:dyDescent="0.25">
      <c r="A43" s="194">
        <v>4</v>
      </c>
      <c r="B43" s="24">
        <v>44565</v>
      </c>
      <c r="C43" s="5" t="s">
        <v>121</v>
      </c>
      <c r="D43" s="12" t="s">
        <v>122</v>
      </c>
      <c r="E43" s="12" t="s">
        <v>123</v>
      </c>
      <c r="F43" s="8" t="s">
        <v>17</v>
      </c>
      <c r="G43" s="25" t="s">
        <v>16</v>
      </c>
      <c r="H43" s="30">
        <v>46298</v>
      </c>
      <c r="I43" s="13" t="s">
        <v>27</v>
      </c>
      <c r="J43" s="11">
        <v>23.97</v>
      </c>
      <c r="K43" s="20">
        <v>125.31</v>
      </c>
      <c r="L43" s="4" t="s">
        <v>20</v>
      </c>
      <c r="M43" s="8" t="s">
        <v>85</v>
      </c>
      <c r="N43"/>
    </row>
    <row r="44" spans="1:14" s="3" customFormat="1" ht="30" customHeight="1" x14ac:dyDescent="0.25">
      <c r="A44" s="194">
        <v>5</v>
      </c>
      <c r="B44" s="24">
        <v>44566</v>
      </c>
      <c r="C44" s="5" t="s">
        <v>124</v>
      </c>
      <c r="D44" s="12" t="s">
        <v>125</v>
      </c>
      <c r="E44" s="12" t="s">
        <v>64</v>
      </c>
      <c r="F44" s="8" t="s">
        <v>17</v>
      </c>
      <c r="G44" s="25" t="s">
        <v>56</v>
      </c>
      <c r="H44" s="30">
        <v>102237</v>
      </c>
      <c r="I44" s="13" t="s">
        <v>23</v>
      </c>
      <c r="J44" s="11">
        <v>0</v>
      </c>
      <c r="K44" s="118">
        <v>8932.5</v>
      </c>
      <c r="L44" s="4" t="s">
        <v>15</v>
      </c>
      <c r="M44" s="8" t="s">
        <v>18</v>
      </c>
      <c r="N44"/>
    </row>
    <row r="45" spans="1:14" s="3" customFormat="1" ht="30" x14ac:dyDescent="0.25">
      <c r="A45" s="194">
        <v>6</v>
      </c>
      <c r="B45" s="24">
        <v>44566</v>
      </c>
      <c r="C45" s="12" t="s">
        <v>126</v>
      </c>
      <c r="D45" s="12" t="s">
        <v>201</v>
      </c>
      <c r="E45" s="12" t="s">
        <v>202</v>
      </c>
      <c r="F45" s="8" t="s">
        <v>17</v>
      </c>
      <c r="G45" s="25" t="s">
        <v>25</v>
      </c>
      <c r="H45" s="30">
        <v>574922</v>
      </c>
      <c r="I45" s="13" t="s">
        <v>23</v>
      </c>
      <c r="J45" s="11">
        <v>0</v>
      </c>
      <c r="K45" s="152">
        <v>38068.14</v>
      </c>
      <c r="L45" s="4" t="s">
        <v>20</v>
      </c>
      <c r="M45" s="8" t="s">
        <v>18</v>
      </c>
      <c r="N45" s="99"/>
    </row>
    <row r="46" spans="1:14" s="161" customFormat="1" ht="20.25" x14ac:dyDescent="0.25">
      <c r="A46" s="195">
        <v>7</v>
      </c>
      <c r="B46" s="153">
        <v>44572</v>
      </c>
      <c r="C46" s="154" t="s">
        <v>127</v>
      </c>
      <c r="D46" s="154" t="s">
        <v>128</v>
      </c>
      <c r="E46" s="154" t="s">
        <v>129</v>
      </c>
      <c r="F46" s="155" t="s">
        <v>17</v>
      </c>
      <c r="G46" s="156" t="s">
        <v>25</v>
      </c>
      <c r="H46" s="157">
        <v>4687</v>
      </c>
      <c r="I46" s="13" t="s">
        <v>23</v>
      </c>
      <c r="J46" s="158">
        <v>0</v>
      </c>
      <c r="K46" s="167">
        <v>13992.39</v>
      </c>
      <c r="L46" s="159" t="s">
        <v>15</v>
      </c>
      <c r="M46" s="155" t="s">
        <v>85</v>
      </c>
      <c r="N46" s="160"/>
    </row>
    <row r="47" spans="1:14" s="3" customFormat="1" ht="27.75" customHeight="1" x14ac:dyDescent="0.25">
      <c r="A47" s="194">
        <v>8</v>
      </c>
      <c r="B47" s="24">
        <v>44575</v>
      </c>
      <c r="C47" s="12" t="s">
        <v>130</v>
      </c>
      <c r="D47" s="12" t="s">
        <v>131</v>
      </c>
      <c r="E47" s="12" t="s">
        <v>132</v>
      </c>
      <c r="F47" s="8" t="s">
        <v>17</v>
      </c>
      <c r="G47" s="25" t="s">
        <v>133</v>
      </c>
      <c r="H47" s="30">
        <v>264005</v>
      </c>
      <c r="I47" s="13" t="s">
        <v>23</v>
      </c>
      <c r="J47" s="11">
        <v>0</v>
      </c>
      <c r="K47" s="162">
        <v>54220.2</v>
      </c>
      <c r="L47" s="98" t="s">
        <v>55</v>
      </c>
      <c r="M47" s="8" t="s">
        <v>85</v>
      </c>
      <c r="N47" s="99"/>
    </row>
    <row r="48" spans="1:14" s="3" customFormat="1" ht="24" x14ac:dyDescent="0.25">
      <c r="A48" s="194">
        <v>9</v>
      </c>
      <c r="B48" s="24">
        <v>44578</v>
      </c>
      <c r="C48" s="12" t="s">
        <v>134</v>
      </c>
      <c r="D48" s="12" t="s">
        <v>135</v>
      </c>
      <c r="E48" s="12" t="s">
        <v>204</v>
      </c>
      <c r="F48" s="13" t="s">
        <v>136</v>
      </c>
      <c r="G48" s="25" t="s">
        <v>203</v>
      </c>
      <c r="H48" s="30">
        <v>1451735</v>
      </c>
      <c r="I48" s="13" t="s">
        <v>23</v>
      </c>
      <c r="J48" s="11">
        <v>0</v>
      </c>
      <c r="K48" s="162">
        <v>0</v>
      </c>
      <c r="L48" s="98" t="s">
        <v>55</v>
      </c>
      <c r="M48" s="8" t="s">
        <v>26</v>
      </c>
      <c r="N48" s="99"/>
    </row>
    <row r="49" spans="1:14" s="3" customFormat="1" ht="20.25" x14ac:dyDescent="0.25">
      <c r="A49" s="194">
        <v>10</v>
      </c>
      <c r="B49" s="24">
        <v>44580</v>
      </c>
      <c r="C49" s="12" t="s">
        <v>137</v>
      </c>
      <c r="D49" s="12" t="s">
        <v>138</v>
      </c>
      <c r="E49" s="12" t="s">
        <v>139</v>
      </c>
      <c r="F49" s="8" t="s">
        <v>17</v>
      </c>
      <c r="G49" s="25" t="s">
        <v>140</v>
      </c>
      <c r="H49" s="30">
        <v>148807</v>
      </c>
      <c r="I49" s="13" t="s">
        <v>23</v>
      </c>
      <c r="J49" s="11">
        <v>0</v>
      </c>
      <c r="K49" s="162">
        <v>54220.2</v>
      </c>
      <c r="L49" s="4" t="s">
        <v>20</v>
      </c>
      <c r="M49" s="8" t="s">
        <v>24</v>
      </c>
      <c r="N49" s="99"/>
    </row>
    <row r="50" spans="1:14" s="3" customFormat="1" ht="20.25" x14ac:dyDescent="0.25">
      <c r="A50" s="194">
        <v>11</v>
      </c>
      <c r="B50" s="24">
        <v>44587</v>
      </c>
      <c r="C50" s="5" t="s">
        <v>141</v>
      </c>
      <c r="D50" s="12" t="s">
        <v>142</v>
      </c>
      <c r="E50" s="12" t="s">
        <v>143</v>
      </c>
      <c r="F50" s="8" t="s">
        <v>17</v>
      </c>
      <c r="G50" s="25" t="s">
        <v>25</v>
      </c>
      <c r="H50" s="30">
        <v>19575</v>
      </c>
      <c r="I50" s="13" t="s">
        <v>23</v>
      </c>
      <c r="J50" s="11">
        <v>0</v>
      </c>
      <c r="K50" s="118">
        <v>402.41</v>
      </c>
      <c r="L50" s="4" t="s">
        <v>20</v>
      </c>
      <c r="M50" s="8" t="s">
        <v>26</v>
      </c>
      <c r="N50" s="85"/>
    </row>
    <row r="51" spans="1:14" ht="20.25" x14ac:dyDescent="0.25">
      <c r="A51" s="196">
        <v>12</v>
      </c>
      <c r="B51" s="119">
        <v>44588</v>
      </c>
      <c r="C51" s="120" t="s">
        <v>144</v>
      </c>
      <c r="D51" s="121" t="s">
        <v>145</v>
      </c>
      <c r="E51" s="121" t="s">
        <v>146</v>
      </c>
      <c r="F51" s="122" t="s">
        <v>17</v>
      </c>
      <c r="G51" s="123" t="s">
        <v>25</v>
      </c>
      <c r="H51" s="124">
        <v>123138</v>
      </c>
      <c r="I51" s="125" t="s">
        <v>23</v>
      </c>
      <c r="J51" s="126">
        <v>0</v>
      </c>
      <c r="K51" s="127">
        <v>245050.8</v>
      </c>
      <c r="L51" s="128" t="s">
        <v>15</v>
      </c>
      <c r="M51" s="122" t="s">
        <v>18</v>
      </c>
      <c r="N51" s="85"/>
    </row>
    <row r="52" spans="1:14" s="85" customFormat="1" ht="24" x14ac:dyDescent="0.25">
      <c r="A52" s="194">
        <v>13</v>
      </c>
      <c r="B52" s="24">
        <v>44588</v>
      </c>
      <c r="C52" s="5" t="s">
        <v>147</v>
      </c>
      <c r="D52" s="12" t="s">
        <v>148</v>
      </c>
      <c r="E52" s="12" t="s">
        <v>149</v>
      </c>
      <c r="F52" s="8" t="s">
        <v>17</v>
      </c>
      <c r="G52" s="25" t="s">
        <v>16</v>
      </c>
      <c r="H52" s="30">
        <v>41490</v>
      </c>
      <c r="I52" s="13" t="s">
        <v>27</v>
      </c>
      <c r="J52" s="11">
        <v>17.45</v>
      </c>
      <c r="K52" s="118">
        <v>1350.2</v>
      </c>
      <c r="L52" s="4" t="s">
        <v>150</v>
      </c>
      <c r="M52" s="8" t="s">
        <v>26</v>
      </c>
      <c r="N52" s="92"/>
    </row>
    <row r="53" spans="1:14" s="99" customFormat="1" ht="24" x14ac:dyDescent="0.25">
      <c r="A53" s="194">
        <v>14</v>
      </c>
      <c r="B53" s="24">
        <v>44589</v>
      </c>
      <c r="C53" s="12" t="s">
        <v>151</v>
      </c>
      <c r="D53" s="12" t="s">
        <v>152</v>
      </c>
      <c r="E53" s="12" t="s">
        <v>153</v>
      </c>
      <c r="F53" s="8" t="s">
        <v>17</v>
      </c>
      <c r="G53" s="25" t="s">
        <v>16</v>
      </c>
      <c r="H53" s="30">
        <v>51197</v>
      </c>
      <c r="I53" s="13" t="s">
        <v>27</v>
      </c>
      <c r="J53" s="90">
        <v>22.91</v>
      </c>
      <c r="K53" s="152">
        <v>5020</v>
      </c>
      <c r="L53" s="98" t="s">
        <v>55</v>
      </c>
      <c r="M53" s="8" t="s">
        <v>85</v>
      </c>
      <c r="N53" s="163"/>
    </row>
    <row r="54" spans="1:14" s="99" customFormat="1" ht="24" x14ac:dyDescent="0.25">
      <c r="A54" s="194">
        <v>15</v>
      </c>
      <c r="B54" s="24">
        <v>44589</v>
      </c>
      <c r="C54" s="12" t="s">
        <v>154</v>
      </c>
      <c r="D54" s="12" t="s">
        <v>155</v>
      </c>
      <c r="E54" s="12" t="s">
        <v>153</v>
      </c>
      <c r="F54" s="8" t="s">
        <v>17</v>
      </c>
      <c r="G54" s="25" t="s">
        <v>16</v>
      </c>
      <c r="H54" s="30">
        <v>104876</v>
      </c>
      <c r="I54" s="13" t="s">
        <v>27</v>
      </c>
      <c r="J54" s="90">
        <v>35</v>
      </c>
      <c r="K54" s="152">
        <v>5020</v>
      </c>
      <c r="L54" s="98" t="s">
        <v>55</v>
      </c>
      <c r="M54" s="8" t="s">
        <v>85</v>
      </c>
      <c r="N54" s="163"/>
    </row>
    <row r="55" spans="1:14" s="99" customFormat="1" ht="30" x14ac:dyDescent="0.25">
      <c r="A55" s="194">
        <v>16</v>
      </c>
      <c r="B55" s="24">
        <v>44592</v>
      </c>
      <c r="C55" s="12" t="s">
        <v>156</v>
      </c>
      <c r="D55" s="12" t="s">
        <v>157</v>
      </c>
      <c r="E55" s="12" t="s">
        <v>205</v>
      </c>
      <c r="F55" s="8" t="s">
        <v>17</v>
      </c>
      <c r="G55" s="25" t="s">
        <v>16</v>
      </c>
      <c r="H55" s="30">
        <v>161054</v>
      </c>
      <c r="I55" s="13" t="s">
        <v>27</v>
      </c>
      <c r="J55" s="90">
        <v>31.23</v>
      </c>
      <c r="K55" s="152">
        <v>327.60000000000002</v>
      </c>
      <c r="L55" s="4" t="s">
        <v>20</v>
      </c>
      <c r="M55" s="8" t="s">
        <v>26</v>
      </c>
      <c r="N55" s="163"/>
    </row>
    <row r="56" spans="1:14" s="99" customFormat="1" ht="20.25" x14ac:dyDescent="0.25">
      <c r="A56" s="194">
        <v>17</v>
      </c>
      <c r="B56" s="24">
        <v>44592</v>
      </c>
      <c r="C56" s="12" t="s">
        <v>144</v>
      </c>
      <c r="D56" s="12" t="s">
        <v>158</v>
      </c>
      <c r="E56" s="12" t="s">
        <v>159</v>
      </c>
      <c r="F56" s="8" t="s">
        <v>17</v>
      </c>
      <c r="G56" s="25" t="s">
        <v>25</v>
      </c>
      <c r="H56" s="30">
        <v>303003</v>
      </c>
      <c r="I56" s="13" t="s">
        <v>23</v>
      </c>
      <c r="J56" s="90">
        <v>0</v>
      </c>
      <c r="K56" s="162">
        <v>245050.8</v>
      </c>
      <c r="L56" s="98" t="s">
        <v>15</v>
      </c>
      <c r="M56" s="8" t="s">
        <v>18</v>
      </c>
      <c r="N56" s="163"/>
    </row>
    <row r="57" spans="1:14" s="99" customFormat="1" ht="30" x14ac:dyDescent="0.25">
      <c r="A57" s="194">
        <v>18</v>
      </c>
      <c r="B57" s="24">
        <v>44592</v>
      </c>
      <c r="C57" s="12" t="s">
        <v>160</v>
      </c>
      <c r="D57" s="12" t="s">
        <v>161</v>
      </c>
      <c r="E57" s="12" t="s">
        <v>162</v>
      </c>
      <c r="F57" s="8" t="s">
        <v>17</v>
      </c>
      <c r="G57" s="25" t="s">
        <v>16</v>
      </c>
      <c r="H57" s="30">
        <v>49433</v>
      </c>
      <c r="I57" s="13" t="s">
        <v>206</v>
      </c>
      <c r="J57" s="11">
        <v>4.96</v>
      </c>
      <c r="K57" s="152">
        <v>209.13</v>
      </c>
      <c r="L57" s="98" t="s">
        <v>15</v>
      </c>
      <c r="M57" s="8" t="s">
        <v>18</v>
      </c>
      <c r="N57" s="163"/>
    </row>
    <row r="58" spans="1:14" s="99" customFormat="1" ht="24" x14ac:dyDescent="0.25">
      <c r="A58" s="194">
        <v>19</v>
      </c>
      <c r="B58" s="24">
        <v>44592</v>
      </c>
      <c r="C58" s="12" t="s">
        <v>163</v>
      </c>
      <c r="D58" s="12" t="s">
        <v>164</v>
      </c>
      <c r="E58" s="12" t="s">
        <v>153</v>
      </c>
      <c r="F58" s="8" t="s">
        <v>17</v>
      </c>
      <c r="G58" s="25" t="s">
        <v>16</v>
      </c>
      <c r="H58" s="30">
        <v>123520</v>
      </c>
      <c r="I58" s="13" t="s">
        <v>27</v>
      </c>
      <c r="J58" s="11">
        <v>41.02</v>
      </c>
      <c r="K58" s="152">
        <v>5020</v>
      </c>
      <c r="L58" s="98" t="s">
        <v>55</v>
      </c>
      <c r="M58" s="8" t="s">
        <v>85</v>
      </c>
      <c r="N58" s="163"/>
    </row>
    <row r="59" spans="1:14" s="85" customFormat="1" x14ac:dyDescent="0.25">
      <c r="A59" s="60"/>
      <c r="B59" s="61"/>
      <c r="C59" s="52"/>
      <c r="D59" s="62"/>
      <c r="E59" s="62"/>
      <c r="F59" s="63"/>
      <c r="G59" s="88"/>
      <c r="H59" s="64"/>
      <c r="I59" s="65"/>
      <c r="J59" s="66"/>
      <c r="K59" s="89"/>
      <c r="L59" s="58"/>
      <c r="M59" s="63"/>
      <c r="N59" s="18"/>
    </row>
    <row r="60" spans="1:14" s="85" customFormat="1" ht="26.25" x14ac:dyDescent="0.4">
      <c r="A60" s="21"/>
      <c r="B60" s="21"/>
      <c r="C60" s="21"/>
      <c r="D60" s="21"/>
      <c r="E60" s="21"/>
      <c r="F60" s="21"/>
      <c r="G60" s="31" t="s">
        <v>14</v>
      </c>
      <c r="H60" s="114">
        <f>SUM(H40:H58)</f>
        <v>3890537</v>
      </c>
      <c r="I60" s="115"/>
      <c r="J60" s="116">
        <f>SUM(J40:J58)</f>
        <v>323.08999999999997</v>
      </c>
      <c r="K60" s="116">
        <f>SUM(K40:K58)</f>
        <v>686364.7699999999</v>
      </c>
      <c r="L60" s="21"/>
      <c r="M60" s="21"/>
    </row>
    <row r="61" spans="1:14" s="85" customFormat="1" ht="26.25" x14ac:dyDescent="0.4">
      <c r="A61" s="21"/>
      <c r="B61" s="21"/>
      <c r="C61" s="21"/>
      <c r="D61" s="21"/>
      <c r="E61" s="21"/>
      <c r="F61" s="21"/>
      <c r="G61" s="23"/>
      <c r="H61" s="197"/>
      <c r="I61" s="198"/>
      <c r="J61" s="199"/>
      <c r="K61" s="199"/>
      <c r="L61" s="21"/>
      <c r="M61" s="21"/>
    </row>
    <row r="62" spans="1:14" s="85" customFormat="1" ht="26.25" x14ac:dyDescent="0.4">
      <c r="A62" s="21"/>
      <c r="B62" s="21"/>
      <c r="C62" s="21"/>
      <c r="D62" s="21"/>
      <c r="E62" s="21"/>
      <c r="F62" s="21"/>
      <c r="G62" s="23"/>
      <c r="H62" s="197"/>
      <c r="I62" s="198"/>
      <c r="J62" s="199"/>
      <c r="K62" s="199"/>
      <c r="L62" s="21"/>
      <c r="M62" s="21"/>
    </row>
    <row r="63" spans="1:14" s="85" customFormat="1" ht="26.25" x14ac:dyDescent="0.4">
      <c r="A63" s="21"/>
      <c r="B63" s="21"/>
      <c r="C63" s="21"/>
      <c r="D63" s="21"/>
      <c r="E63" s="21"/>
      <c r="F63" s="21"/>
      <c r="G63" s="23"/>
      <c r="H63" s="197"/>
      <c r="I63" s="198"/>
      <c r="J63" s="199"/>
      <c r="K63" s="199"/>
      <c r="L63" s="21"/>
      <c r="M63" s="21"/>
    </row>
    <row r="64" spans="1:14" s="85" customFormat="1" ht="26.25" x14ac:dyDescent="0.4">
      <c r="A64" s="21"/>
      <c r="B64" s="21"/>
      <c r="C64" s="21"/>
      <c r="D64" s="21"/>
      <c r="E64" s="21"/>
      <c r="F64" s="21"/>
      <c r="G64" s="23"/>
      <c r="H64" s="197"/>
      <c r="I64" s="198"/>
      <c r="J64" s="199"/>
      <c r="K64" s="199"/>
      <c r="L64" s="21"/>
      <c r="M64" s="21"/>
    </row>
    <row r="65" spans="1:13" s="85" customFormat="1" ht="26.25" x14ac:dyDescent="0.4">
      <c r="A65" s="21"/>
      <c r="B65" s="21"/>
      <c r="C65" s="21"/>
      <c r="D65" s="21"/>
      <c r="E65" s="21"/>
      <c r="F65" s="21"/>
      <c r="G65" s="23"/>
      <c r="H65" s="197"/>
      <c r="I65" s="198"/>
      <c r="J65" s="199"/>
      <c r="K65" s="199"/>
      <c r="L65" s="21"/>
      <c r="M65" s="21"/>
    </row>
    <row r="66" spans="1:13" s="85" customFormat="1" ht="27" thickBot="1" x14ac:dyDescent="0.45">
      <c r="A66" s="103"/>
      <c r="B66" s="103"/>
      <c r="C66" s="103"/>
      <c r="D66" s="103"/>
      <c r="E66" s="103"/>
      <c r="F66" s="103"/>
      <c r="G66" s="104"/>
      <c r="H66" s="105"/>
      <c r="I66" s="106"/>
      <c r="J66" s="107"/>
      <c r="K66" s="103"/>
      <c r="L66" s="103"/>
    </row>
    <row r="67" spans="1:13" s="85" customFormat="1" ht="28.5" thickBot="1" x14ac:dyDescent="0.45">
      <c r="A67" s="212" t="s">
        <v>65</v>
      </c>
      <c r="B67" s="213"/>
      <c r="C67" s="213"/>
      <c r="D67" s="129"/>
      <c r="E67" s="129"/>
      <c r="F67" s="129"/>
      <c r="G67" s="130"/>
      <c r="H67" s="131"/>
      <c r="I67" s="129"/>
      <c r="J67" s="132"/>
      <c r="K67" s="132"/>
      <c r="L67" s="129"/>
      <c r="M67" s="133"/>
    </row>
    <row r="68" spans="1:13" s="85" customFormat="1" ht="31.5" thickBot="1" x14ac:dyDescent="0.3">
      <c r="A68" s="134" t="s">
        <v>58</v>
      </c>
      <c r="B68" s="135" t="s">
        <v>59</v>
      </c>
      <c r="C68" s="136" t="s">
        <v>2</v>
      </c>
      <c r="D68" s="136" t="s">
        <v>3</v>
      </c>
      <c r="E68" s="136" t="s">
        <v>4</v>
      </c>
      <c r="F68" s="136" t="s">
        <v>5</v>
      </c>
      <c r="G68" s="137" t="s">
        <v>6</v>
      </c>
      <c r="H68" s="138" t="s">
        <v>7</v>
      </c>
      <c r="I68" s="139" t="s">
        <v>60</v>
      </c>
      <c r="J68" s="140" t="s">
        <v>61</v>
      </c>
      <c r="K68" s="140" t="s">
        <v>21</v>
      </c>
      <c r="L68" s="136" t="s">
        <v>9</v>
      </c>
      <c r="M68" s="141" t="s">
        <v>10</v>
      </c>
    </row>
    <row r="69" spans="1:13" s="85" customFormat="1" ht="30" x14ac:dyDescent="0.25">
      <c r="A69" s="200">
        <v>1</v>
      </c>
      <c r="B69" s="142">
        <v>44585</v>
      </c>
      <c r="C69" s="143" t="s">
        <v>165</v>
      </c>
      <c r="D69" s="143" t="s">
        <v>166</v>
      </c>
      <c r="E69" s="143" t="s">
        <v>167</v>
      </c>
      <c r="F69" s="102" t="s">
        <v>17</v>
      </c>
      <c r="G69" s="144" t="s">
        <v>16</v>
      </c>
      <c r="H69" s="145">
        <v>771295</v>
      </c>
      <c r="I69" s="144" t="s">
        <v>66</v>
      </c>
      <c r="J69" s="146">
        <v>2499.1</v>
      </c>
      <c r="K69" s="146">
        <v>7004.5</v>
      </c>
      <c r="L69" s="4" t="s">
        <v>67</v>
      </c>
      <c r="M69" s="102" t="s">
        <v>18</v>
      </c>
    </row>
    <row r="70" spans="1:13" s="85" customFormat="1" x14ac:dyDescent="0.25"/>
    <row r="71" spans="1:13" s="85" customFormat="1" ht="26.25" x14ac:dyDescent="0.4">
      <c r="A71" s="233"/>
      <c r="B71" s="233"/>
      <c r="G71" s="147" t="s">
        <v>14</v>
      </c>
      <c r="H71" s="148">
        <f>SUM(H69:H69)</f>
        <v>771295</v>
      </c>
      <c r="I71" s="149"/>
      <c r="J71" s="150">
        <f>SUM(J69:J69)</f>
        <v>2499.1</v>
      </c>
      <c r="K71" s="151">
        <f>SUM(K69:K69)</f>
        <v>7004.5</v>
      </c>
    </row>
    <row r="72" spans="1:13" s="85" customFormat="1" ht="27" thickBot="1" x14ac:dyDescent="0.45">
      <c r="A72" s="103"/>
      <c r="B72" s="103"/>
      <c r="C72" s="103"/>
      <c r="D72" s="103"/>
      <c r="E72" s="103"/>
      <c r="F72" s="103"/>
      <c r="G72" s="104"/>
      <c r="H72" s="105"/>
      <c r="I72" s="106"/>
      <c r="J72" s="107"/>
      <c r="K72" s="103"/>
      <c r="L72" s="103"/>
    </row>
    <row r="73" spans="1:13" s="85" customFormat="1" ht="29.25" thickTop="1" thickBot="1" x14ac:dyDescent="0.4">
      <c r="A73" s="168" t="s">
        <v>168</v>
      </c>
      <c r="B73" s="169"/>
      <c r="C73" s="170"/>
      <c r="D73" s="170"/>
      <c r="E73" s="170"/>
      <c r="F73" s="170"/>
      <c r="G73" s="170"/>
      <c r="H73" s="170"/>
      <c r="I73" s="170"/>
      <c r="J73" s="170"/>
      <c r="K73" s="170"/>
      <c r="L73" s="171"/>
    </row>
    <row r="74" spans="1:13" s="85" customFormat="1" ht="15.75" thickTop="1" x14ac:dyDescent="0.25">
      <c r="A74" s="214" t="s">
        <v>31</v>
      </c>
      <c r="B74" s="215"/>
      <c r="C74" s="218" t="s">
        <v>2</v>
      </c>
      <c r="D74" s="218" t="s">
        <v>32</v>
      </c>
      <c r="E74" s="218" t="s">
        <v>4</v>
      </c>
      <c r="F74" s="218" t="s">
        <v>5</v>
      </c>
      <c r="G74" s="221" t="s">
        <v>6</v>
      </c>
      <c r="H74" s="224" t="s">
        <v>7</v>
      </c>
      <c r="I74" s="224" t="s">
        <v>33</v>
      </c>
      <c r="J74" s="224" t="s">
        <v>30</v>
      </c>
      <c r="K74" s="224" t="s">
        <v>9</v>
      </c>
      <c r="L74" s="228" t="s">
        <v>10</v>
      </c>
    </row>
    <row r="75" spans="1:13" s="85" customFormat="1" ht="15.75" thickBot="1" x14ac:dyDescent="0.3">
      <c r="A75" s="216"/>
      <c r="B75" s="217"/>
      <c r="C75" s="219"/>
      <c r="D75" s="219"/>
      <c r="E75" s="219"/>
      <c r="F75" s="219"/>
      <c r="G75" s="222"/>
      <c r="H75" s="225"/>
      <c r="I75" s="225"/>
      <c r="J75" s="225"/>
      <c r="K75" s="225"/>
      <c r="L75" s="225"/>
    </row>
    <row r="76" spans="1:13" s="85" customFormat="1" ht="15.75" thickBot="1" x14ac:dyDescent="0.3">
      <c r="A76" s="229"/>
      <c r="B76" s="230"/>
      <c r="C76" s="219"/>
      <c r="D76" s="219"/>
      <c r="E76" s="219"/>
      <c r="F76" s="219"/>
      <c r="G76" s="222"/>
      <c r="H76" s="225"/>
      <c r="I76" s="225"/>
      <c r="J76" s="225"/>
      <c r="K76" s="225"/>
      <c r="L76" s="225"/>
    </row>
    <row r="77" spans="1:13" s="85" customFormat="1" ht="15.75" thickTop="1" x14ac:dyDescent="0.25">
      <c r="A77" s="231" t="s">
        <v>35</v>
      </c>
      <c r="B77" s="218" t="s">
        <v>36</v>
      </c>
      <c r="C77" s="219"/>
      <c r="D77" s="219"/>
      <c r="E77" s="219"/>
      <c r="F77" s="219"/>
      <c r="G77" s="222"/>
      <c r="H77" s="225"/>
      <c r="I77" s="225"/>
      <c r="J77" s="225"/>
      <c r="K77" s="225"/>
      <c r="L77" s="225"/>
    </row>
    <row r="78" spans="1:13" s="85" customFormat="1" ht="15.75" thickBot="1" x14ac:dyDescent="0.3">
      <c r="A78" s="232"/>
      <c r="B78" s="220"/>
      <c r="C78" s="220"/>
      <c r="D78" s="220"/>
      <c r="E78" s="220"/>
      <c r="F78" s="220"/>
      <c r="G78" s="223"/>
      <c r="H78" s="226"/>
      <c r="I78" s="227"/>
      <c r="J78" s="226"/>
      <c r="K78" s="227"/>
      <c r="L78" s="226"/>
    </row>
    <row r="79" spans="1:13" s="85" customFormat="1" x14ac:dyDescent="0.25">
      <c r="A79" s="205"/>
      <c r="B79" s="206"/>
      <c r="C79" s="172"/>
      <c r="D79" s="172"/>
      <c r="E79" s="172"/>
      <c r="F79" s="172"/>
      <c r="G79" s="172"/>
      <c r="H79" s="207"/>
      <c r="I79" s="208"/>
      <c r="J79" s="172"/>
      <c r="K79" s="172"/>
      <c r="L79" s="172"/>
    </row>
    <row r="80" spans="1:13" s="85" customFormat="1" ht="20.25" x14ac:dyDescent="0.25">
      <c r="A80" s="201" t="s">
        <v>171</v>
      </c>
      <c r="B80" s="209">
        <v>44588</v>
      </c>
      <c r="C80" s="210" t="s">
        <v>173</v>
      </c>
      <c r="D80" s="210" t="s">
        <v>174</v>
      </c>
      <c r="E80" s="210" t="s">
        <v>175</v>
      </c>
      <c r="F80" s="204" t="s">
        <v>28</v>
      </c>
      <c r="G80" s="204" t="s">
        <v>16</v>
      </c>
      <c r="H80" s="211">
        <v>11753406</v>
      </c>
      <c r="I80" s="204" t="s">
        <v>176</v>
      </c>
      <c r="J80" s="203">
        <v>6220</v>
      </c>
      <c r="K80" s="204" t="s">
        <v>15</v>
      </c>
      <c r="L80" s="204" t="s">
        <v>24</v>
      </c>
    </row>
    <row r="81" spans="1:12" s="85" customFormat="1" ht="20.25" x14ac:dyDescent="0.25">
      <c r="A81" s="201" t="s">
        <v>172</v>
      </c>
      <c r="B81" s="204"/>
      <c r="C81" s="210"/>
      <c r="D81" s="210"/>
      <c r="E81" s="210"/>
      <c r="F81" s="204"/>
      <c r="G81" s="204"/>
      <c r="H81" s="211"/>
      <c r="I81" s="204"/>
      <c r="J81" s="203"/>
      <c r="K81" s="204"/>
      <c r="L81" s="204"/>
    </row>
    <row r="82" spans="1:12" s="85" customFormat="1" ht="26.25" x14ac:dyDescent="0.4">
      <c r="A82" s="103"/>
      <c r="B82" s="103"/>
      <c r="C82" s="103"/>
      <c r="D82" s="103"/>
      <c r="E82" s="103"/>
      <c r="F82" s="103"/>
      <c r="G82" s="104"/>
      <c r="H82" s="105"/>
      <c r="I82" s="106"/>
      <c r="J82" s="107"/>
      <c r="K82" s="103"/>
      <c r="L82" s="103"/>
    </row>
    <row r="83" spans="1:12" s="85" customFormat="1" ht="26.25" x14ac:dyDescent="0.4">
      <c r="A83" s="103"/>
      <c r="B83" s="103"/>
      <c r="C83" s="103"/>
      <c r="D83" s="103"/>
      <c r="E83" s="103"/>
      <c r="F83" s="103"/>
      <c r="G83" s="147" t="s">
        <v>14</v>
      </c>
      <c r="H83" s="188">
        <f>SUM(H80:H81)</f>
        <v>11753406</v>
      </c>
      <c r="I83" s="149"/>
      <c r="J83" s="150">
        <f>SUM(J80:J81)</f>
        <v>6220</v>
      </c>
      <c r="K83" s="189"/>
      <c r="L83" s="103"/>
    </row>
    <row r="84" spans="1:12" s="85" customFormat="1" ht="27" thickBot="1" x14ac:dyDescent="0.45">
      <c r="A84" s="103"/>
      <c r="B84" s="103"/>
      <c r="C84" s="103"/>
      <c r="D84" s="103"/>
      <c r="E84" s="103"/>
      <c r="F84" s="103"/>
      <c r="G84" s="104"/>
      <c r="H84" s="105"/>
      <c r="I84" s="106"/>
      <c r="J84" s="107"/>
      <c r="K84" s="103"/>
      <c r="L84" s="103"/>
    </row>
    <row r="85" spans="1:12" s="85" customFormat="1" ht="28.5" thickBot="1" x14ac:dyDescent="0.3">
      <c r="A85" s="175" t="s">
        <v>169</v>
      </c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7"/>
    </row>
    <row r="86" spans="1:12" s="85" customFormat="1" ht="25.5" x14ac:dyDescent="0.25">
      <c r="A86" s="178" t="s">
        <v>58</v>
      </c>
      <c r="B86" s="178" t="s">
        <v>59</v>
      </c>
      <c r="C86" s="178" t="s">
        <v>2</v>
      </c>
      <c r="D86" s="178" t="s">
        <v>3</v>
      </c>
      <c r="E86" s="178" t="s">
        <v>4</v>
      </c>
      <c r="F86" s="178" t="s">
        <v>5</v>
      </c>
      <c r="G86" s="179" t="s">
        <v>6</v>
      </c>
      <c r="H86" s="179" t="s">
        <v>7</v>
      </c>
      <c r="I86" s="179" t="s">
        <v>60</v>
      </c>
      <c r="J86" s="179" t="s">
        <v>61</v>
      </c>
      <c r="K86" s="179" t="s">
        <v>170</v>
      </c>
      <c r="L86" s="180" t="s">
        <v>10</v>
      </c>
    </row>
    <row r="87" spans="1:12" s="85" customFormat="1" ht="15.75" x14ac:dyDescent="0.25">
      <c r="A87" s="181"/>
      <c r="B87" s="181"/>
      <c r="C87" s="181"/>
      <c r="D87" s="181"/>
      <c r="E87" s="181"/>
      <c r="F87" s="181"/>
      <c r="G87" s="182"/>
      <c r="H87" s="182"/>
      <c r="I87" s="182"/>
      <c r="J87" s="182"/>
      <c r="K87" s="182"/>
      <c r="L87" s="181"/>
    </row>
    <row r="88" spans="1:12" s="85" customFormat="1" ht="90" x14ac:dyDescent="0.25">
      <c r="A88" s="202">
        <v>37</v>
      </c>
      <c r="B88" s="183">
        <v>44580</v>
      </c>
      <c r="C88" s="184" t="s">
        <v>177</v>
      </c>
      <c r="D88" s="102" t="s">
        <v>178</v>
      </c>
      <c r="E88" s="102" t="s">
        <v>179</v>
      </c>
      <c r="F88" s="102" t="s">
        <v>28</v>
      </c>
      <c r="G88" s="173" t="s">
        <v>16</v>
      </c>
      <c r="H88" s="185">
        <v>54557</v>
      </c>
      <c r="I88" s="173" t="s">
        <v>207</v>
      </c>
      <c r="J88" s="174">
        <v>65.650000000000006</v>
      </c>
      <c r="K88" s="173" t="s">
        <v>15</v>
      </c>
      <c r="L88" s="102" t="s">
        <v>85</v>
      </c>
    </row>
    <row r="89" spans="1:12" s="85" customFormat="1" ht="26.25" x14ac:dyDescent="0.4">
      <c r="A89" s="103"/>
      <c r="B89" s="103"/>
      <c r="C89" s="103"/>
      <c r="D89" s="103"/>
      <c r="E89" s="103"/>
      <c r="F89" s="103"/>
      <c r="G89" s="104"/>
      <c r="H89" s="105"/>
      <c r="I89" s="106"/>
      <c r="J89" s="107"/>
      <c r="K89" s="103"/>
      <c r="L89" s="103"/>
    </row>
    <row r="90" spans="1:12" s="85" customFormat="1" ht="26.25" x14ac:dyDescent="0.4">
      <c r="A90" s="103"/>
      <c r="B90" s="103"/>
      <c r="C90" s="103"/>
      <c r="D90" s="103"/>
      <c r="E90" s="103"/>
      <c r="F90" s="103"/>
      <c r="G90" s="147" t="s">
        <v>14</v>
      </c>
      <c r="H90" s="148">
        <f>SUM(H88:H88)</f>
        <v>54557</v>
      </c>
      <c r="I90" s="190"/>
      <c r="J90" s="150">
        <f>SUM(J88:J88)</f>
        <v>65.650000000000006</v>
      </c>
      <c r="K90" s="189"/>
      <c r="L90" s="103"/>
    </row>
    <row r="91" spans="1:12" ht="21.75" customHeight="1" x14ac:dyDescent="0.3">
      <c r="A91" s="95"/>
    </row>
    <row r="92" spans="1:12" ht="27.75" x14ac:dyDescent="0.4">
      <c r="B92" s="94"/>
      <c r="C92" s="97"/>
      <c r="G92" s="186" t="s">
        <v>180</v>
      </c>
      <c r="H92" s="191">
        <f>SUM(H33,H60,H71,H83,H90)</f>
        <v>20948188</v>
      </c>
      <c r="I92" s="187"/>
      <c r="J92" s="192">
        <f>SUM(J33,J60,J71,J90)</f>
        <v>4431.1399999999994</v>
      </c>
      <c r="K92" s="192">
        <f>SUM(K33,K60,K71,J83)</f>
        <v>723731.82999999984</v>
      </c>
    </row>
    <row r="93" spans="1:12" s="85" customFormat="1" ht="23.25" x14ac:dyDescent="0.35">
      <c r="B93" s="94"/>
      <c r="C93" s="97"/>
    </row>
    <row r="94" spans="1:12" s="85" customFormat="1" ht="23.25" x14ac:dyDescent="0.35">
      <c r="B94" s="94"/>
      <c r="C94" s="97"/>
    </row>
    <row r="95" spans="1:12" s="85" customFormat="1" ht="23.25" x14ac:dyDescent="0.35">
      <c r="B95" s="94"/>
      <c r="C95" s="97"/>
    </row>
    <row r="96" spans="1:12" s="85" customFormat="1" ht="23.25" x14ac:dyDescent="0.35">
      <c r="B96" s="94"/>
      <c r="C96" s="97"/>
    </row>
    <row r="97" spans="1:4" ht="26.25" x14ac:dyDescent="0.4">
      <c r="D97" s="111" t="s">
        <v>182</v>
      </c>
    </row>
    <row r="98" spans="1:4" ht="26.25" x14ac:dyDescent="0.4">
      <c r="D98" s="111" t="s">
        <v>57</v>
      </c>
    </row>
    <row r="99" spans="1:4" ht="26.25" x14ac:dyDescent="0.4">
      <c r="D99" s="111" t="s">
        <v>183</v>
      </c>
    </row>
    <row r="100" spans="1:4" s="85" customFormat="1" ht="26.25" x14ac:dyDescent="0.4">
      <c r="D100" s="111"/>
    </row>
    <row r="101" spans="1:4" ht="20.25" x14ac:dyDescent="0.3">
      <c r="A101" s="96" t="s">
        <v>181</v>
      </c>
      <c r="B101" s="96"/>
      <c r="C101" s="96"/>
    </row>
    <row r="102" spans="1:4" ht="18" x14ac:dyDescent="0.25">
      <c r="A102" s="112" t="s">
        <v>62</v>
      </c>
      <c r="C102" s="113">
        <f ca="1">TODAY()</f>
        <v>44595</v>
      </c>
    </row>
  </sheetData>
  <mergeCells count="61">
    <mergeCell ref="N14:N15"/>
    <mergeCell ref="N16:N18"/>
    <mergeCell ref="M37:M39"/>
    <mergeCell ref="A37:A39"/>
    <mergeCell ref="F37:F39"/>
    <mergeCell ref="G37:G39"/>
    <mergeCell ref="I37:I39"/>
    <mergeCell ref="J37:J39"/>
    <mergeCell ref="K16:K18"/>
    <mergeCell ref="K37:K39"/>
    <mergeCell ref="L16:L18"/>
    <mergeCell ref="D16:D18"/>
    <mergeCell ref="B16:B18"/>
    <mergeCell ref="A16:A18"/>
    <mergeCell ref="H37:H39"/>
    <mergeCell ref="A6:M7"/>
    <mergeCell ref="A14:M15"/>
    <mergeCell ref="A35:M36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L37:L39"/>
    <mergeCell ref="E37:E39"/>
    <mergeCell ref="B37:B39"/>
    <mergeCell ref="C37:C39"/>
    <mergeCell ref="D37:D39"/>
    <mergeCell ref="K74:K78"/>
    <mergeCell ref="L74:L78"/>
    <mergeCell ref="A76:B76"/>
    <mergeCell ref="A77:A78"/>
    <mergeCell ref="B77:B78"/>
    <mergeCell ref="F74:F78"/>
    <mergeCell ref="G74:G78"/>
    <mergeCell ref="H74:H78"/>
    <mergeCell ref="I74:I78"/>
    <mergeCell ref="J74:J78"/>
    <mergeCell ref="A67:C67"/>
    <mergeCell ref="A74:B75"/>
    <mergeCell ref="C74:C78"/>
    <mergeCell ref="D74:D78"/>
    <mergeCell ref="E74:E78"/>
    <mergeCell ref="A71:B71"/>
    <mergeCell ref="J80:J81"/>
    <mergeCell ref="K80:K81"/>
    <mergeCell ref="L80:L81"/>
    <mergeCell ref="A79:B79"/>
    <mergeCell ref="H79:I79"/>
    <mergeCell ref="B80:B81"/>
    <mergeCell ref="C80:C81"/>
    <mergeCell ref="D80:D81"/>
    <mergeCell ref="E80:E81"/>
    <mergeCell ref="F80:F81"/>
    <mergeCell ref="G80:G81"/>
    <mergeCell ref="H80:H81"/>
    <mergeCell ref="I80:I81"/>
  </mergeCells>
  <printOptions horizontalCentered="1"/>
  <pageMargins left="0.23622047244094491" right="0.23622047244094491" top="0.74803149606299213" bottom="0.74803149606299213" header="0.31496062992125984" footer="0.31496062992125984"/>
  <pageSetup paperSize="14" scale="42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52" workbookViewId="0">
      <selection activeCell="E26" sqref="E26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33" t="s">
        <v>29</v>
      </c>
      <c r="B3" s="34"/>
      <c r="C3" s="34"/>
      <c r="D3" s="34"/>
      <c r="E3" s="34"/>
      <c r="F3" s="34"/>
      <c r="G3" s="35"/>
      <c r="H3" s="36"/>
      <c r="I3" s="34"/>
      <c r="J3" s="37"/>
      <c r="K3" s="34"/>
      <c r="L3" s="38"/>
    </row>
    <row r="4" spans="1:12" ht="15" customHeight="1" x14ac:dyDescent="0.25">
      <c r="A4" s="266"/>
      <c r="B4" s="267"/>
      <c r="C4" s="71"/>
      <c r="D4" s="71"/>
      <c r="E4" s="71"/>
      <c r="F4" s="71"/>
      <c r="G4" s="72"/>
      <c r="H4" s="268" t="s">
        <v>7</v>
      </c>
      <c r="I4" s="271" t="s">
        <v>33</v>
      </c>
      <c r="J4" s="268" t="s">
        <v>30</v>
      </c>
      <c r="K4" s="271" t="s">
        <v>9</v>
      </c>
      <c r="L4" s="268" t="s">
        <v>10</v>
      </c>
    </row>
    <row r="5" spans="1:12" ht="11.25" customHeight="1" thickBot="1" x14ac:dyDescent="0.3">
      <c r="A5" s="272" t="s">
        <v>31</v>
      </c>
      <c r="B5" s="273"/>
      <c r="C5" s="73" t="s">
        <v>2</v>
      </c>
      <c r="D5" s="73" t="s">
        <v>32</v>
      </c>
      <c r="E5" s="73" t="s">
        <v>4</v>
      </c>
      <c r="F5" s="73" t="s">
        <v>5</v>
      </c>
      <c r="G5" s="74" t="s">
        <v>6</v>
      </c>
      <c r="H5" s="269"/>
      <c r="I5" s="269"/>
      <c r="J5" s="269"/>
      <c r="K5" s="269"/>
      <c r="L5" s="269"/>
    </row>
    <row r="6" spans="1:12" ht="15.75" hidden="1" customHeight="1" thickBot="1" x14ac:dyDescent="0.3">
      <c r="A6" s="274"/>
      <c r="B6" s="275"/>
      <c r="C6" s="75"/>
      <c r="D6" s="75"/>
      <c r="E6" s="75"/>
      <c r="F6" s="75"/>
      <c r="G6" s="74" t="s">
        <v>34</v>
      </c>
      <c r="H6" s="269"/>
      <c r="I6" s="269"/>
      <c r="J6" s="269"/>
      <c r="K6" s="269"/>
      <c r="L6" s="269"/>
    </row>
    <row r="7" spans="1:12" x14ac:dyDescent="0.25">
      <c r="A7" s="76"/>
      <c r="B7" s="77"/>
      <c r="C7" s="75"/>
      <c r="D7" s="75"/>
      <c r="E7" s="75"/>
      <c r="F7" s="75"/>
      <c r="G7" s="74"/>
      <c r="H7" s="269"/>
      <c r="I7" s="269"/>
      <c r="J7" s="269"/>
      <c r="K7" s="269"/>
      <c r="L7" s="269"/>
    </row>
    <row r="8" spans="1:12" x14ac:dyDescent="0.25">
      <c r="A8" s="78" t="s">
        <v>35</v>
      </c>
      <c r="B8" s="79" t="s">
        <v>36</v>
      </c>
      <c r="C8" s="80"/>
      <c r="D8" s="80"/>
      <c r="E8" s="80"/>
      <c r="F8" s="80"/>
      <c r="G8" s="81"/>
      <c r="H8" s="270"/>
      <c r="I8" s="270"/>
      <c r="J8" s="270"/>
      <c r="K8" s="270"/>
      <c r="L8" s="270"/>
    </row>
    <row r="9" spans="1:12" x14ac:dyDescent="0.25">
      <c r="A9" s="276"/>
      <c r="B9" s="276"/>
      <c r="C9" s="82"/>
      <c r="D9" s="82"/>
      <c r="E9" s="82"/>
      <c r="F9" s="82"/>
      <c r="G9" s="82"/>
      <c r="H9" s="276"/>
      <c r="I9" s="276"/>
      <c r="J9" s="82"/>
      <c r="K9" s="82"/>
      <c r="L9" s="82"/>
    </row>
    <row r="10" spans="1:12" x14ac:dyDescent="0.25">
      <c r="A10" s="68" t="s">
        <v>37</v>
      </c>
      <c r="B10" s="277">
        <v>43699</v>
      </c>
      <c r="C10" s="278" t="s">
        <v>39</v>
      </c>
      <c r="D10" s="280" t="s">
        <v>40</v>
      </c>
      <c r="E10" s="280" t="s">
        <v>41</v>
      </c>
      <c r="F10" s="281" t="s">
        <v>28</v>
      </c>
      <c r="G10" s="281" t="s">
        <v>16</v>
      </c>
      <c r="H10" s="282">
        <v>27378</v>
      </c>
      <c r="I10" s="284" t="s">
        <v>42</v>
      </c>
      <c r="J10" s="285">
        <v>980.50699999999995</v>
      </c>
      <c r="K10" s="286" t="s">
        <v>15</v>
      </c>
      <c r="L10" s="281" t="s">
        <v>24</v>
      </c>
    </row>
    <row r="11" spans="1:12" x14ac:dyDescent="0.25">
      <c r="A11" s="68" t="s">
        <v>38</v>
      </c>
      <c r="B11" s="277"/>
      <c r="C11" s="279"/>
      <c r="D11" s="280"/>
      <c r="E11" s="280"/>
      <c r="F11" s="281"/>
      <c r="G11" s="281"/>
      <c r="H11" s="283"/>
      <c r="I11" s="284"/>
      <c r="J11" s="285"/>
      <c r="K11" s="287"/>
      <c r="L11" s="281"/>
    </row>
    <row r="12" spans="1:12" x14ac:dyDescent="0.25">
      <c r="A12" s="68" t="s">
        <v>43</v>
      </c>
      <c r="B12" s="277">
        <v>43705</v>
      </c>
      <c r="C12" s="278" t="s">
        <v>51</v>
      </c>
      <c r="D12" s="280" t="s">
        <v>52</v>
      </c>
      <c r="E12" s="280" t="s">
        <v>45</v>
      </c>
      <c r="F12" s="281" t="s">
        <v>28</v>
      </c>
      <c r="G12" s="281" t="s">
        <v>16</v>
      </c>
      <c r="H12" s="282">
        <v>29178</v>
      </c>
      <c r="I12" s="284" t="s">
        <v>42</v>
      </c>
      <c r="J12" s="285">
        <v>1048.3399999999999</v>
      </c>
      <c r="K12" s="288" t="s">
        <v>15</v>
      </c>
      <c r="L12" s="281" t="s">
        <v>24</v>
      </c>
    </row>
    <row r="13" spans="1:12" x14ac:dyDescent="0.25">
      <c r="A13" s="69" t="s">
        <v>44</v>
      </c>
      <c r="B13" s="277"/>
      <c r="C13" s="279"/>
      <c r="D13" s="280"/>
      <c r="E13" s="280"/>
      <c r="F13" s="281"/>
      <c r="G13" s="281"/>
      <c r="H13" s="283"/>
      <c r="I13" s="284"/>
      <c r="J13" s="285"/>
      <c r="K13" s="288"/>
      <c r="L13" s="281"/>
    </row>
    <row r="14" spans="1:12" x14ac:dyDescent="0.25">
      <c r="A14" s="70" t="s">
        <v>46</v>
      </c>
      <c r="B14" s="277">
        <v>43706</v>
      </c>
      <c r="C14" s="278" t="s">
        <v>48</v>
      </c>
      <c r="D14" s="278" t="s">
        <v>49</v>
      </c>
      <c r="E14" s="278" t="s">
        <v>50</v>
      </c>
      <c r="F14" s="281" t="s">
        <v>28</v>
      </c>
      <c r="G14" s="281" t="s">
        <v>16</v>
      </c>
      <c r="H14" s="291">
        <v>27378</v>
      </c>
      <c r="I14" s="284" t="s">
        <v>42</v>
      </c>
      <c r="J14" s="285">
        <v>2158.1999999999998</v>
      </c>
      <c r="K14" s="288" t="s">
        <v>15</v>
      </c>
      <c r="L14" s="281" t="s">
        <v>18</v>
      </c>
    </row>
    <row r="15" spans="1:12" x14ac:dyDescent="0.25">
      <c r="A15" s="69" t="s">
        <v>47</v>
      </c>
      <c r="B15" s="277"/>
      <c r="C15" s="279"/>
      <c r="D15" s="279"/>
      <c r="E15" s="279"/>
      <c r="F15" s="281"/>
      <c r="G15" s="281"/>
      <c r="H15" s="291"/>
      <c r="I15" s="284"/>
      <c r="J15" s="285"/>
      <c r="K15" s="288"/>
      <c r="L15" s="281"/>
    </row>
    <row r="16" spans="1:12" ht="16.5" thickBot="1" x14ac:dyDescent="0.3">
      <c r="A16" s="44"/>
      <c r="B16" s="43"/>
      <c r="C16" s="42"/>
      <c r="D16" s="42"/>
      <c r="E16" s="42"/>
      <c r="F16" s="42"/>
      <c r="G16" s="45"/>
      <c r="H16" s="46"/>
      <c r="I16" s="47"/>
      <c r="J16" s="48"/>
      <c r="K16" s="49"/>
      <c r="L16" s="42"/>
    </row>
    <row r="17" spans="1:12" ht="29.25" thickBot="1" x14ac:dyDescent="0.5">
      <c r="A17" s="27"/>
      <c r="B17" s="27"/>
      <c r="C17" s="39"/>
      <c r="D17" s="40"/>
      <c r="E17" s="28"/>
      <c r="F17" s="289" t="s">
        <v>14</v>
      </c>
      <c r="G17" s="290"/>
      <c r="H17" s="83">
        <f>SUM(H10:H11:H12:H13,H14,H15)</f>
        <v>83934</v>
      </c>
      <c r="I17" s="41"/>
      <c r="J17" s="67">
        <f>SUM(J10,J15)</f>
        <v>980.50699999999995</v>
      </c>
      <c r="K17" s="27"/>
      <c r="L17" s="27"/>
    </row>
  </sheetData>
  <mergeCells count="44">
    <mergeCell ref="F17:G17"/>
    <mergeCell ref="H14:H15"/>
    <mergeCell ref="I14:I15"/>
    <mergeCell ref="J14:J15"/>
    <mergeCell ref="K14:K15"/>
    <mergeCell ref="L14:L15"/>
    <mergeCell ref="B14:B15"/>
    <mergeCell ref="C14:C15"/>
    <mergeCell ref="D14:D15"/>
    <mergeCell ref="E14:E15"/>
    <mergeCell ref="F14:F15"/>
    <mergeCell ref="G14:G15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A4:B4"/>
    <mergeCell ref="H4:H8"/>
    <mergeCell ref="J4:J8"/>
    <mergeCell ref="K4:K8"/>
    <mergeCell ref="L4:L8"/>
    <mergeCell ref="A5:B5"/>
    <mergeCell ref="A6:B6"/>
    <mergeCell ref="I4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2022-02-03T13:42:59Z</cp:lastPrinted>
  <dcterms:created xsi:type="dcterms:W3CDTF">2011-04-07T12:29:15Z</dcterms:created>
  <dcterms:modified xsi:type="dcterms:W3CDTF">2022-02-03T14:30:39Z</dcterms:modified>
</cp:coreProperties>
</file>