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Hoja1!$A$6:$N$97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4" i="1" l="1"/>
  <c r="J68" i="1"/>
  <c r="K57" i="1"/>
  <c r="J57" i="1"/>
  <c r="H84" i="1"/>
  <c r="H57" i="1"/>
  <c r="K28" i="1" l="1"/>
  <c r="J28" i="1"/>
  <c r="J87" i="1" s="1"/>
  <c r="H28" i="1"/>
  <c r="B93" i="1" l="1"/>
  <c r="K68" i="1" l="1"/>
  <c r="K87" i="1" s="1"/>
  <c r="H68" i="1"/>
  <c r="H87" i="1" s="1"/>
  <c r="J17" i="2" l="1"/>
  <c r="H17" i="2"/>
</calcChain>
</file>

<file path=xl/sharedStrings.xml><?xml version="1.0" encoding="utf-8"?>
<sst xmlns="http://schemas.openxmlformats.org/spreadsheetml/2006/main" count="399" uniqueCount="213">
  <si>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</si>
  <si>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</si>
  <si>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</si>
  <si>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</si>
  <si>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</si>
  <si>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</si>
  <si>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</si>
  <si>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</si>
  <si>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</si>
  <si>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</si>
  <si>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</si>
  <si>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</si>
  <si>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</si>
  <si>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</si>
  <si>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</si>
  <si>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</si>
  <si>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</si>
  <si>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</si>
  <si>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</si>
  <si>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</si>
  <si>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</si>
  <si>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</si>
  <si>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</si>
  <si>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A. MONARDES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</si>
  <si>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</si>
  <si>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</si>
  <si>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</si>
  <si>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</si>
  <si>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</si>
  <si>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</si>
  <si>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</si>
  <si>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</si>
  <si>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</si>
  <si>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</si>
  <si>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</si>
  <si>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</si>
  <si>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</si>
  <si>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</si>
  <si>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</si>
  <si>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</si>
  <si>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</si>
  <si>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</si>
  <si>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</si>
  <si>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</si>
  <si>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</si>
  <si>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</si>
  <si>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</si>
  <si>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</si>
  <si>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</si>
  <si>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LGUC., OGUC Y PRC</t>
  </si>
  <si>
    <t xml:space="preserve"> </t>
  </si>
  <si>
    <t>AMPLIACION</t>
  </si>
  <si>
    <t>A N T E P R O Y E C T O S</t>
  </si>
  <si>
    <t>PERMISO N°</t>
  </si>
  <si>
    <t>RESOLUCION FECHA</t>
  </si>
  <si>
    <t>SUPERFICIE M2</t>
  </si>
  <si>
    <t>AMPLIACION MAYOR</t>
  </si>
  <si>
    <t>ARQUITECTO</t>
  </si>
  <si>
    <t>DIRECTOR DE OBRAS</t>
  </si>
  <si>
    <t>LA REINA</t>
  </si>
  <si>
    <t xml:space="preserve">NINGUNA </t>
  </si>
  <si>
    <t xml:space="preserve">AMPLIACION </t>
  </si>
  <si>
    <r>
      <t>R E S  O L U C I O N E S</t>
    </r>
    <r>
      <rPr>
        <sz val="22"/>
        <color rgb="FF000000"/>
        <rFont val="Arial"/>
        <family val="2"/>
      </rPr>
      <t xml:space="preserve"> </t>
    </r>
  </si>
  <si>
    <t xml:space="preserve">TOTAL </t>
  </si>
  <si>
    <t>CARLOS LINEROS ECHEVRRIA</t>
  </si>
  <si>
    <t>CLE/MGA/AEA/nba.</t>
  </si>
  <si>
    <t>ANTEPROYECTO                           OBRA NUEVA</t>
  </si>
  <si>
    <t xml:space="preserve">ALTERACION </t>
  </si>
  <si>
    <t xml:space="preserve">  </t>
  </si>
  <si>
    <t>05.12.2022</t>
  </si>
  <si>
    <t xml:space="preserve">MIREYA BARRIENTOS POBLETE </t>
  </si>
  <si>
    <t>PRINCIPE DE GALES 7150</t>
  </si>
  <si>
    <t xml:space="preserve">CARLOS TAMAYO MARAMBIO </t>
  </si>
  <si>
    <t xml:space="preserve">MODIFICACION DE PROYECTO DE OBRA MENOR </t>
  </si>
  <si>
    <t xml:space="preserve">N.JOFRE </t>
  </si>
  <si>
    <t>01.12.2022</t>
  </si>
  <si>
    <t>LA CAÑADA 6486</t>
  </si>
  <si>
    <t xml:space="preserve">OSCAR LORCA FREDES </t>
  </si>
  <si>
    <t xml:space="preserve">A.MONARDES </t>
  </si>
  <si>
    <t>AV. OSSA 345 LOCAL 6</t>
  </si>
  <si>
    <t xml:space="preserve">IVAN CONTRERAS RUBIO </t>
  </si>
  <si>
    <t xml:space="preserve">A. ESPEJO </t>
  </si>
  <si>
    <t>02.12.2022</t>
  </si>
  <si>
    <t>SANCHEZ FONTECILLA 5502</t>
  </si>
  <si>
    <t>ANDREA MARCHETTI</t>
  </si>
  <si>
    <t xml:space="preserve">S. COMERCIAL PINTO URIBE FUMIGACION LTDA. </t>
  </si>
  <si>
    <t>JOSE ARRIETA 6300</t>
  </si>
  <si>
    <t>06.12.2022</t>
  </si>
  <si>
    <t>07.12.2022</t>
  </si>
  <si>
    <t xml:space="preserve">NUEVOS DESARROLLOS S.A. </t>
  </si>
  <si>
    <t>AV. LARRAIN 5862 MP 1020</t>
  </si>
  <si>
    <t xml:space="preserve">ALEX STREIT MADRID </t>
  </si>
  <si>
    <t xml:space="preserve">CARLOS ORTUZAR NUÑEZ </t>
  </si>
  <si>
    <t>ARRIETAS CAÑAS 5896</t>
  </si>
  <si>
    <t xml:space="preserve">PEDRO REYES JIMENEZ </t>
  </si>
  <si>
    <t xml:space="preserve">A.ESPEJO </t>
  </si>
  <si>
    <t xml:space="preserve">PATRICIO PINTO ARAYA </t>
  </si>
  <si>
    <t>NICANOR PLAZA 1902</t>
  </si>
  <si>
    <t>JUAN MEDINA GULLE</t>
  </si>
  <si>
    <t xml:space="preserve">M.GARRIDO </t>
  </si>
  <si>
    <t>13.12.2022</t>
  </si>
  <si>
    <t>DENISE LUTZ GIUGLIANO</t>
  </si>
  <si>
    <t xml:space="preserve">ALVARO CASANOVA 1453 S </t>
  </si>
  <si>
    <t>GUAYACAN 7214</t>
  </si>
  <si>
    <t xml:space="preserve">MAURICIO LEAL FLORES </t>
  </si>
  <si>
    <t>22.12.2022</t>
  </si>
  <si>
    <t xml:space="preserve">ASESORIA E INVERSIONES DON ALFREDO LTDA </t>
  </si>
  <si>
    <t>ESCULTORA REBECA MATTE 2359</t>
  </si>
  <si>
    <t xml:space="preserve">WALMART CHILE S.A. </t>
  </si>
  <si>
    <t>JORGE ALESSANDRI 1131</t>
  </si>
  <si>
    <t xml:space="preserve">PATRICIO ROSI TIRADO </t>
  </si>
  <si>
    <t xml:space="preserve">JOSE RAMIRO CASTRO </t>
  </si>
  <si>
    <t xml:space="preserve">SUPERMERCADO </t>
  </si>
  <si>
    <t>21.12.2022</t>
  </si>
  <si>
    <t xml:space="preserve">RODOLFO MELCHER ALFONSO </t>
  </si>
  <si>
    <t xml:space="preserve">MARIA BARROS SALINAS </t>
  </si>
  <si>
    <t>JULIO MONTEBRUNO 425</t>
  </si>
  <si>
    <t>A.MONARDES</t>
  </si>
  <si>
    <t>AV. LARRAIN 5862  T4043</t>
  </si>
  <si>
    <t xml:space="preserve">FRANCISCO PRADO NAVARRO </t>
  </si>
  <si>
    <t xml:space="preserve">LOCAL COMERCIAL </t>
  </si>
  <si>
    <t>09.12.2022</t>
  </si>
  <si>
    <t xml:space="preserve">MIGUEL RAMOS LOBOS </t>
  </si>
  <si>
    <t>JULIO MONTEBRUNO 25</t>
  </si>
  <si>
    <t>14.12.2022</t>
  </si>
  <si>
    <t xml:space="preserve">CARMEN GLORIA VASQUEZ </t>
  </si>
  <si>
    <t xml:space="preserve">LEONARDO OLIVARES TORO </t>
  </si>
  <si>
    <t xml:space="preserve">PEGGY CAROLINA NARANJO </t>
  </si>
  <si>
    <t xml:space="preserve">AV. LAS PERDICES 907 C1 A </t>
  </si>
  <si>
    <t xml:space="preserve">MARCELO VARGAS LEIVA </t>
  </si>
  <si>
    <t xml:space="preserve">LA CAÑADA  7087 H </t>
  </si>
  <si>
    <t xml:space="preserve">HERNAN BASS SALAS </t>
  </si>
  <si>
    <t xml:space="preserve">INMOBILIARIA CORREA HASBUN SPA </t>
  </si>
  <si>
    <t>CARLOS SILVA VILDOSOLA 8295</t>
  </si>
  <si>
    <t xml:space="preserve">MARIELLA VASQUEZ HERMOSILLA </t>
  </si>
  <si>
    <t xml:space="preserve">JARDIN INFANTIL </t>
  </si>
  <si>
    <t>23.12.2022</t>
  </si>
  <si>
    <t>MANUEL VENEGAS MUGGLI</t>
  </si>
  <si>
    <t>LUIS VIVANCO CASTRO 7278</t>
  </si>
  <si>
    <t>NIGUNA</t>
  </si>
  <si>
    <t xml:space="preserve">C.ESPINOSA </t>
  </si>
  <si>
    <t>26.12.2022</t>
  </si>
  <si>
    <t xml:space="preserve">ARCOS DORADOS  RESTAURANTES DE CHILE S.A. </t>
  </si>
  <si>
    <t>PRINCIPE DE GALES 7252</t>
  </si>
  <si>
    <t xml:space="preserve">CARLOS VIAL ERCILLA </t>
  </si>
  <si>
    <t xml:space="preserve">RESTAURANTE </t>
  </si>
  <si>
    <t>27.12.2022</t>
  </si>
  <si>
    <t xml:space="preserve">METLIFE CHILE  SEGUROS DE VIDA S.A. </t>
  </si>
  <si>
    <t>PRINCIPE DE GALES 9140</t>
  </si>
  <si>
    <t xml:space="preserve">PATRICIO VALIENTE  VALENZUELA </t>
  </si>
  <si>
    <t xml:space="preserve">LUIS ROJAS MATURANA </t>
  </si>
  <si>
    <t xml:space="preserve">COMERCIO </t>
  </si>
  <si>
    <t xml:space="preserve">MODIFICACION DE EDIFICACION </t>
  </si>
  <si>
    <t>28.12.2022</t>
  </si>
  <si>
    <t>AV. PRINCIPE DE GALES 9140</t>
  </si>
  <si>
    <t>MARISOL ROJAS SCHWEMMER</t>
  </si>
  <si>
    <t>CENTRO MEDICO</t>
  </si>
  <si>
    <t xml:space="preserve">DEMETRIO BENITO OLAS </t>
  </si>
  <si>
    <t>PARSIFAL 6850</t>
  </si>
  <si>
    <t xml:space="preserve">JEAN CARLOS PEREZ PEÑA </t>
  </si>
  <si>
    <t>2531-A</t>
  </si>
  <si>
    <t>LR 2567</t>
  </si>
  <si>
    <t xml:space="preserve">CLUB AEREO DE SANTIAGO </t>
  </si>
  <si>
    <t>AV. ALCALDE FERNANDO CASTILLO VELASCO 8322 Y 8422</t>
  </si>
  <si>
    <t xml:space="preserve">BRAULIO GOMEZ CARDENAS </t>
  </si>
  <si>
    <t xml:space="preserve">AREAS VERDES PRIVADAS </t>
  </si>
  <si>
    <t xml:space="preserve">MODIFICACION DE DESLINDES </t>
  </si>
  <si>
    <t>2532-A</t>
  </si>
  <si>
    <t>LR 2568</t>
  </si>
  <si>
    <t>10.12.2022</t>
  </si>
  <si>
    <t xml:space="preserve">RESTAURAT ORIENTAL LTDA. CHAN </t>
  </si>
  <si>
    <t xml:space="preserve">HONG KEI YIP </t>
  </si>
  <si>
    <t xml:space="preserve">RESTAURANT </t>
  </si>
  <si>
    <t xml:space="preserve">FUSION </t>
  </si>
  <si>
    <t>29.12.2022</t>
  </si>
  <si>
    <t xml:space="preserve">COPEC S.A. </t>
  </si>
  <si>
    <t>PRINCIPE DE GALES 6880</t>
  </si>
  <si>
    <t xml:space="preserve">EDUARDO ARANEDA MUÑOZ </t>
  </si>
  <si>
    <t>JOSE ORTEGA Y GASSET 7169</t>
  </si>
  <si>
    <t xml:space="preserve">FRANCISCO MONCKEBERG </t>
  </si>
  <si>
    <t xml:space="preserve">GONZALO GUTIERREZ VERDI </t>
  </si>
  <si>
    <t>JULIO MONTEBRUNO 619</t>
  </si>
  <si>
    <t>30.12.2022</t>
  </si>
  <si>
    <t xml:space="preserve">ROBERTO CARBONI HUERTA </t>
  </si>
  <si>
    <t>PRINCIPE DE GALES 5921 OF 905</t>
  </si>
  <si>
    <t xml:space="preserve">SONIA CABRERA SOLAR </t>
  </si>
  <si>
    <t xml:space="preserve">OFICINA </t>
  </si>
  <si>
    <t>MODIFICACION DE PROYECTO DE OBRA NUEVA</t>
  </si>
  <si>
    <t xml:space="preserve">MODIFICACION DE PROYECTO DE ALTERACION </t>
  </si>
  <si>
    <t>MAXIMILIANO MILLAN SANTANDER</t>
  </si>
  <si>
    <t>MODIFICACION DE PROYECTO DE AMPLIACION MAYOR</t>
  </si>
  <si>
    <t>ERIKA RODRIGUEZ RAMIREZ  / FREDDY KRÜGER SOLIS</t>
  </si>
  <si>
    <t>RAFAEL JANA BITRAN</t>
  </si>
  <si>
    <t xml:space="preserve">MODIFICACION DE PROYECTO DE OBRA NUEVA </t>
  </si>
  <si>
    <t>ART. 2.1.26. OGUC</t>
  </si>
  <si>
    <t>MICHELANGELO VICECONTE MARIN</t>
  </si>
  <si>
    <t>Art. 62 LGUC</t>
  </si>
  <si>
    <t xml:space="preserve">MODIFICACION DE PROYECTO AMPLIACION </t>
  </si>
  <si>
    <t>VERONICA MUNIZAGA SAN MARTIN</t>
  </si>
  <si>
    <t>FRANCISCO HUERTA MUNITA</t>
  </si>
  <si>
    <t>SIMON GONZALEZ 8142 G</t>
  </si>
  <si>
    <t>MIGUEL RAMOS LOBOS</t>
  </si>
  <si>
    <t>SERGIO MOSCOSO BUSTAMANTE / MARIA LISHAM GUERRERO</t>
  </si>
  <si>
    <t>PASAJE PRIVADO PEPE VILA 485</t>
  </si>
  <si>
    <t>RICARDO RIQUELME ALVARO</t>
  </si>
  <si>
    <t>PAMELA CORNEJO VARGAS</t>
  </si>
  <si>
    <t>ART. 2.1.26 OGUC</t>
  </si>
  <si>
    <t>PAOLA DIMTER / RODRIGO URZUA</t>
  </si>
  <si>
    <t xml:space="preserve">PROVINCIA MERCEDERIA DE CHILE </t>
  </si>
  <si>
    <t>LUIS GILBERTO GUERRERO / VIVIANA NAZARETIAN K.</t>
  </si>
  <si>
    <t>COPROPIEDAD INMOBILIARIA</t>
  </si>
  <si>
    <t>AV. OSSA 1881-1907-1869 Y LAS ARAÑAS 5798</t>
  </si>
  <si>
    <t xml:space="preserve">ESTADISTICAS DE PERMISOS, RESOLUCIONES Y OTROS  MES DE DICIEMBRE 2022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</si>
</sst>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"/>
    <numFmt numFmtId="167" formatCode="#,##0.0"/>
  </numFmts>
  <fonts count="3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sz val="20"/>
      <color theme="1"/>
      <name val="AmdtSymbols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thick">
        <color rgb="FF000000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264">
    <xf numFmtId="0" fontId="0" fillId="0" borderId="0" xfId="0"/>
    <xf numFmtId="0" fontId="6" fillId="0" borderId="0" xfId="0" applyFont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14" fontId="1" fillId="0" borderId="12" xfId="0" applyNumberFormat="1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 wrapText="1"/>
    </xf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14" fontId="25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3" fillId="0" borderId="0" xfId="0" applyFont="1"/>
    <xf numFmtId="0" fontId="7" fillId="3" borderId="0" xfId="0" applyFont="1" applyFill="1" applyAlignment="1">
      <alignment horizontal="center"/>
    </xf>
    <xf numFmtId="0" fontId="0" fillId="0" borderId="0" xfId="0" applyAlignment="1">
      <alignment wrapText="1"/>
    </xf>
    <xf numFmtId="42" fontId="23" fillId="3" borderId="0" xfId="1" applyFont="1" applyFill="1" applyBorder="1" applyAlignment="1">
      <alignment horizontal="right"/>
    </xf>
    <xf numFmtId="0" fontId="24" fillId="3" borderId="0" xfId="0" applyFont="1" applyFill="1"/>
    <xf numFmtId="4" fontId="23" fillId="3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6" fillId="0" borderId="12" xfId="0" applyFont="1" applyBorder="1"/>
    <xf numFmtId="166" fontId="2" fillId="0" borderId="12" xfId="0" applyNumberFormat="1" applyFont="1" applyBorder="1" applyAlignment="1">
      <alignment horizontal="right" vertical="center"/>
    </xf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0" fontId="7" fillId="2" borderId="12" xfId="0" applyFont="1" applyFill="1" applyBorder="1"/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0" fontId="7" fillId="3" borderId="0" xfId="0" applyFont="1" applyFill="1" applyAlignment="1">
      <alignment wrapText="1"/>
    </xf>
    <xf numFmtId="6" fontId="7" fillId="3" borderId="0" xfId="0" applyNumberFormat="1" applyFont="1" applyFill="1" applyAlignment="1">
      <alignment horizontal="right" wrapText="1"/>
    </xf>
    <xf numFmtId="0" fontId="17" fillId="3" borderId="0" xfId="0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6" fontId="11" fillId="2" borderId="12" xfId="0" applyNumberFormat="1" applyFont="1" applyFill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3" fontId="28" fillId="0" borderId="12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14" fontId="1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4" xfId="0" quotePrefix="1" applyFont="1" applyBorder="1" applyAlignment="1">
      <alignment horizontal="center" vertical="center" wrapText="1"/>
    </xf>
    <xf numFmtId="42" fontId="1" fillId="0" borderId="24" xfId="1" applyFont="1" applyFill="1" applyBorder="1" applyAlignment="1">
      <alignment horizontal="right" vertical="center"/>
    </xf>
    <xf numFmtId="0" fontId="1" fillId="0" borderId="24" xfId="0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right" vertical="center"/>
    </xf>
    <xf numFmtId="0" fontId="30" fillId="0" borderId="0" xfId="0" applyFont="1" applyAlignment="1">
      <alignment horizontal="center"/>
    </xf>
    <xf numFmtId="3" fontId="28" fillId="0" borderId="24" xfId="0" applyNumberFormat="1" applyFont="1" applyBorder="1" applyAlignment="1">
      <alignment horizontal="center" vertical="center"/>
    </xf>
    <xf numFmtId="1" fontId="23" fillId="0" borderId="12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3" fontId="26" fillId="3" borderId="19" xfId="0" applyNumberFormat="1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4" fontId="26" fillId="3" borderId="19" xfId="0" applyNumberFormat="1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3" fontId="26" fillId="3" borderId="26" xfId="0" applyNumberFormat="1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4" fontId="26" fillId="3" borderId="26" xfId="0" applyNumberFormat="1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167" fontId="1" fillId="0" borderId="24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 wrapText="1"/>
    </xf>
    <xf numFmtId="0" fontId="7" fillId="2" borderId="33" xfId="0" applyFont="1" applyFill="1" applyBorder="1"/>
    <xf numFmtId="42" fontId="11" fillId="2" borderId="33" xfId="0" applyNumberFormat="1" applyFont="1" applyFill="1" applyBorder="1" applyAlignment="1">
      <alignment horizontal="center"/>
    </xf>
    <xf numFmtId="0" fontId="19" fillId="2" borderId="33" xfId="0" applyFont="1" applyFill="1" applyBorder="1"/>
    <xf numFmtId="2" fontId="11" fillId="2" borderId="33" xfId="0" applyNumberFormat="1" applyFont="1" applyFill="1" applyBorder="1" applyAlignment="1">
      <alignment horizontal="right"/>
    </xf>
    <xf numFmtId="2" fontId="11" fillId="2" borderId="33" xfId="0" applyNumberFormat="1" applyFont="1" applyFill="1" applyBorder="1"/>
    <xf numFmtId="0" fontId="32" fillId="6" borderId="38" xfId="0" applyFont="1" applyFill="1" applyBorder="1" applyAlignment="1">
      <alignment vertical="center"/>
    </xf>
    <xf numFmtId="0" fontId="16" fillId="6" borderId="39" xfId="0" applyFont="1" applyFill="1" applyBorder="1" applyAlignment="1">
      <alignment wrapText="1"/>
    </xf>
    <xf numFmtId="0" fontId="0" fillId="6" borderId="39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0" fillId="0" borderId="62" xfId="0" applyBorder="1" applyAlignment="1">
      <alignment vertical="center" wrapText="1"/>
    </xf>
    <xf numFmtId="2" fontId="11" fillId="3" borderId="0" xfId="0" applyNumberFormat="1" applyFont="1" applyFill="1"/>
    <xf numFmtId="0" fontId="34" fillId="2" borderId="12" xfId="0" applyFont="1" applyFill="1" applyBorder="1"/>
    <xf numFmtId="14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6" fillId="3" borderId="0" xfId="0" applyFont="1" applyFill="1" applyAlignment="1">
      <alignment horizontal="center"/>
    </xf>
    <xf numFmtId="42" fontId="35" fillId="3" borderId="0" xfId="1" applyFont="1" applyFill="1" applyBorder="1" applyAlignment="1">
      <alignment horizontal="right"/>
    </xf>
    <xf numFmtId="0" fontId="36" fillId="3" borderId="0" xfId="0" applyFont="1" applyFill="1"/>
    <xf numFmtId="0" fontId="27" fillId="0" borderId="0" xfId="0" applyFont="1"/>
    <xf numFmtId="4" fontId="26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center"/>
    </xf>
    <xf numFmtId="42" fontId="1" fillId="3" borderId="0" xfId="1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3" fillId="7" borderId="12" xfId="0" applyFont="1" applyFill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right" vertical="center"/>
    </xf>
    <xf numFmtId="42" fontId="21" fillId="2" borderId="12" xfId="0" applyNumberFormat="1" applyFont="1" applyFill="1" applyBorder="1"/>
    <xf numFmtId="4" fontId="21" fillId="2" borderId="12" xfId="0" applyNumberFormat="1" applyFont="1" applyFill="1" applyBorder="1"/>
    <xf numFmtId="1" fontId="23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3" borderId="33" xfId="0" applyFont="1" applyFill="1" applyBorder="1" applyAlignment="1">
      <alignment horizontal="center" vertical="center" wrapText="1"/>
    </xf>
    <xf numFmtId="42" fontId="2" fillId="0" borderId="33" xfId="1" applyFont="1" applyFill="1" applyBorder="1" applyAlignment="1">
      <alignment horizontal="right" vertical="center" wrapText="1"/>
    </xf>
    <xf numFmtId="4" fontId="2" fillId="3" borderId="33" xfId="0" applyNumberFormat="1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center"/>
    </xf>
    <xf numFmtId="42" fontId="23" fillId="2" borderId="33" xfId="1" applyFont="1" applyFill="1" applyBorder="1" applyAlignment="1">
      <alignment horizontal="right"/>
    </xf>
    <xf numFmtId="0" fontId="24" fillId="2" borderId="33" xfId="0" applyFont="1" applyFill="1" applyBorder="1"/>
    <xf numFmtId="4" fontId="23" fillId="2" borderId="33" xfId="0" applyNumberFormat="1" applyFont="1" applyFill="1" applyBorder="1" applyAlignment="1">
      <alignment horizontal="right"/>
    </xf>
    <xf numFmtId="0" fontId="0" fillId="0" borderId="12" xfId="0" applyBorder="1"/>
    <xf numFmtId="0" fontId="1" fillId="0" borderId="33" xfId="0" quotePrefix="1" applyFont="1" applyBorder="1" applyAlignment="1">
      <alignment horizontal="center" vertical="center" wrapText="1"/>
    </xf>
    <xf numFmtId="42" fontId="1" fillId="0" borderId="33" xfId="1" applyFont="1" applyFill="1" applyBorder="1" applyAlignment="1">
      <alignment horizontal="right" vertical="center"/>
    </xf>
    <xf numFmtId="0" fontId="1" fillId="0" borderId="33" xfId="0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right" vertical="center"/>
    </xf>
    <xf numFmtId="2" fontId="2" fillId="0" borderId="33" xfId="0" applyNumberFormat="1" applyFont="1" applyBorder="1" applyAlignment="1">
      <alignment horizontal="right" vertical="center"/>
    </xf>
    <xf numFmtId="0" fontId="3" fillId="0" borderId="12" xfId="0" applyFont="1" applyBorder="1"/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/>
    <xf numFmtId="0" fontId="10" fillId="2" borderId="6" xfId="0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65" xfId="0" applyFont="1" applyFill="1" applyBorder="1"/>
    <xf numFmtId="0" fontId="10" fillId="2" borderId="23" xfId="0" applyFont="1" applyFill="1" applyBorder="1"/>
    <xf numFmtId="0" fontId="10" fillId="2" borderId="22" xfId="0" applyFont="1" applyFill="1" applyBorder="1"/>
    <xf numFmtId="0" fontId="10" fillId="2" borderId="11" xfId="0" applyFont="1" applyFill="1" applyBorder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58" xfId="0" applyFont="1" applyFill="1" applyBorder="1" applyAlignment="1">
      <alignment horizontal="center" vertical="center" wrapText="1"/>
    </xf>
    <xf numFmtId="0" fontId="0" fillId="7" borderId="52" xfId="0" applyFill="1" applyBorder="1" applyAlignment="1">
      <alignment vertical="top" wrapText="1"/>
    </xf>
    <xf numFmtId="0" fontId="0" fillId="7" borderId="53" xfId="0" applyFill="1" applyBorder="1" applyAlignment="1">
      <alignment vertical="top" wrapText="1"/>
    </xf>
    <xf numFmtId="0" fontId="15" fillId="7" borderId="54" xfId="0" applyFont="1" applyFill="1" applyBorder="1" applyAlignment="1">
      <alignment horizontal="center" vertical="center" wrapText="1"/>
    </xf>
    <xf numFmtId="0" fontId="15" fillId="7" borderId="55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56" xfId="0" applyFont="1" applyFill="1" applyBorder="1" applyAlignment="1">
      <alignment horizontal="center" vertical="center" wrapText="1"/>
    </xf>
    <xf numFmtId="0" fontId="0" fillId="0" borderId="6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5" fillId="7" borderId="57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59" xfId="0" applyFont="1" applyFill="1" applyBorder="1" applyAlignment="1">
      <alignment horizontal="center" vertical="center" wrapText="1"/>
    </xf>
    <xf numFmtId="0" fontId="15" fillId="7" borderId="41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14" fontId="2" fillId="7" borderId="12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6" fontId="2" fillId="7" borderId="12" xfId="0" applyNumberFormat="1" applyFont="1" applyFill="1" applyBorder="1" applyAlignment="1">
      <alignment vertical="center" wrapText="1"/>
    </xf>
    <xf numFmtId="4" fontId="2" fillId="7" borderId="12" xfId="0" applyNumberFormat="1" applyFont="1" applyFill="1" applyBorder="1" applyAlignment="1">
      <alignment horizontal="right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42" fontId="5" fillId="0" borderId="24" xfId="0" applyNumberFormat="1" applyFont="1" applyBorder="1" applyAlignment="1">
      <alignment horizontal="left" vertical="center" wrapText="1"/>
    </xf>
    <xf numFmtId="42" fontId="5" fillId="0" borderId="33" xfId="0" applyNumberFormat="1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35719</xdr:rowOff>
    </xdr:from>
    <xdr:to>
      <xdr:col>2</xdr:col>
      <xdr:colOff>1262062</xdr:colOff>
      <xdr:row>10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6219"/>
          <a:ext cx="321468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topLeftCell="E1" zoomScale="90" zoomScaleNormal="90" zoomScaleSheetLayoutView="28" zoomScalePageLayoutView="50" workbookViewId="0">
      <selection activeCell="A14" sqref="A14:M15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189" t="s">
        <v>50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71"/>
    </row>
    <row r="7" spans="1:14" ht="10.5" customHeight="1" thickBot="1" x14ac:dyDescent="0.3">
      <c r="A7" s="191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72"/>
    </row>
    <row r="8" spans="1:14" x14ac:dyDescent="0.25">
      <c r="A8" s="201" t="s">
        <v>212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73"/>
    </row>
    <row r="9" spans="1:14" x14ac:dyDescent="0.25">
      <c r="A9" s="203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73"/>
    </row>
    <row r="10" spans="1:14" x14ac:dyDescent="0.25">
      <c r="A10" s="203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73"/>
    </row>
    <row r="11" spans="1:14" ht="6" customHeight="1" thickBot="1" x14ac:dyDescent="0.3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74"/>
    </row>
    <row r="12" spans="1:14" ht="6" customHeight="1" x14ac:dyDescent="0.25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73"/>
    </row>
    <row r="13" spans="1:14" ht="6" customHeight="1" thickBot="1" x14ac:dyDescent="0.3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75"/>
    </row>
    <row r="14" spans="1:14" x14ac:dyDescent="0.25">
      <c r="A14" s="193" t="s">
        <v>12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83"/>
    </row>
    <row r="15" spans="1:14" ht="15.75" thickBot="1" x14ac:dyDescent="0.3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84"/>
    </row>
    <row r="16" spans="1:14" x14ac:dyDescent="0.25">
      <c r="A16" s="179" t="s">
        <v>0</v>
      </c>
      <c r="B16" s="179" t="s">
        <v>1</v>
      </c>
      <c r="C16" s="206" t="s">
        <v>2</v>
      </c>
      <c r="D16" s="179" t="s">
        <v>3</v>
      </c>
      <c r="E16" s="179" t="s">
        <v>4</v>
      </c>
      <c r="F16" s="179" t="s">
        <v>5</v>
      </c>
      <c r="G16" s="179" t="s">
        <v>6</v>
      </c>
      <c r="H16" s="179" t="s">
        <v>7</v>
      </c>
      <c r="I16" s="179" t="s">
        <v>8</v>
      </c>
      <c r="J16" s="179" t="s">
        <v>11</v>
      </c>
      <c r="K16" s="185" t="s">
        <v>21</v>
      </c>
      <c r="L16" s="179" t="s">
        <v>9</v>
      </c>
      <c r="M16" s="179" t="s">
        <v>10</v>
      </c>
      <c r="N16" s="185" t="s">
        <v>19</v>
      </c>
    </row>
    <row r="17" spans="1:14" x14ac:dyDescent="0.25">
      <c r="A17" s="179"/>
      <c r="B17" s="179"/>
      <c r="C17" s="206"/>
      <c r="D17" s="179"/>
      <c r="E17" s="179"/>
      <c r="F17" s="181"/>
      <c r="G17" s="181"/>
      <c r="H17" s="181"/>
      <c r="I17" s="181"/>
      <c r="J17" s="181"/>
      <c r="K17" s="179"/>
      <c r="L17" s="181"/>
      <c r="M17" s="181"/>
      <c r="N17" s="179"/>
    </row>
    <row r="18" spans="1:14" ht="9" customHeight="1" thickBot="1" x14ac:dyDescent="0.3">
      <c r="A18" s="180"/>
      <c r="B18" s="180"/>
      <c r="C18" s="207"/>
      <c r="D18" s="180"/>
      <c r="E18" s="180"/>
      <c r="F18" s="182"/>
      <c r="G18" s="182"/>
      <c r="H18" s="182"/>
      <c r="I18" s="182"/>
      <c r="J18" s="182"/>
      <c r="K18" s="180"/>
      <c r="L18" s="182"/>
      <c r="M18" s="182"/>
      <c r="N18" s="180"/>
    </row>
    <row r="19" spans="1:14" ht="27" customHeight="1" x14ac:dyDescent="0.25">
      <c r="A19" s="57"/>
      <c r="B19" s="57"/>
      <c r="C19" s="58"/>
      <c r="D19" s="57"/>
      <c r="E19" s="57"/>
      <c r="F19" s="59"/>
      <c r="G19" s="59"/>
      <c r="H19" s="59"/>
      <c r="I19" s="59"/>
      <c r="J19" s="59"/>
      <c r="K19" s="57"/>
      <c r="L19" s="59"/>
      <c r="M19" s="59"/>
      <c r="N19" s="70"/>
    </row>
    <row r="20" spans="1:14" s="1" customFormat="1" ht="51.75" customHeight="1" x14ac:dyDescent="0.25">
      <c r="A20" s="98">
        <v>14628</v>
      </c>
      <c r="B20" s="56" t="s">
        <v>69</v>
      </c>
      <c r="C20" s="3" t="s">
        <v>70</v>
      </c>
      <c r="D20" s="3" t="s">
        <v>71</v>
      </c>
      <c r="E20" s="3" t="s">
        <v>72</v>
      </c>
      <c r="F20" s="6" t="s">
        <v>17</v>
      </c>
      <c r="G20" s="6" t="s">
        <v>16</v>
      </c>
      <c r="H20" s="12">
        <v>55635</v>
      </c>
      <c r="I20" s="6" t="s">
        <v>73</v>
      </c>
      <c r="J20" s="7">
        <v>0</v>
      </c>
      <c r="K20" s="7">
        <v>130.26</v>
      </c>
      <c r="L20" s="2" t="s">
        <v>194</v>
      </c>
      <c r="M20" s="5" t="s">
        <v>74</v>
      </c>
      <c r="N20" s="50">
        <v>7.35</v>
      </c>
    </row>
    <row r="21" spans="1:14" s="1" customFormat="1" ht="30" x14ac:dyDescent="0.25">
      <c r="A21" s="98">
        <v>14629</v>
      </c>
      <c r="B21" s="56" t="s">
        <v>100</v>
      </c>
      <c r="C21" s="3" t="s">
        <v>96</v>
      </c>
      <c r="D21" s="3" t="s">
        <v>97</v>
      </c>
      <c r="E21" s="3" t="s">
        <v>98</v>
      </c>
      <c r="F21" s="6" t="s">
        <v>17</v>
      </c>
      <c r="G21" s="6" t="s">
        <v>16</v>
      </c>
      <c r="H21" s="12">
        <v>113619</v>
      </c>
      <c r="I21" s="6" t="s">
        <v>193</v>
      </c>
      <c r="J21" s="7">
        <v>836.64</v>
      </c>
      <c r="K21" s="7">
        <v>2075.23</v>
      </c>
      <c r="L21" s="2" t="s">
        <v>15</v>
      </c>
      <c r="M21" s="5" t="s">
        <v>99</v>
      </c>
      <c r="N21" s="50">
        <v>5.6</v>
      </c>
    </row>
    <row r="22" spans="1:14" s="1" customFormat="1" ht="20.25" x14ac:dyDescent="0.25">
      <c r="A22" s="98">
        <v>14630</v>
      </c>
      <c r="B22" s="56" t="s">
        <v>100</v>
      </c>
      <c r="C22" s="3" t="s">
        <v>101</v>
      </c>
      <c r="D22" s="3" t="s">
        <v>102</v>
      </c>
      <c r="E22" s="3" t="s">
        <v>192</v>
      </c>
      <c r="F22" s="6" t="s">
        <v>17</v>
      </c>
      <c r="G22" s="6" t="s">
        <v>16</v>
      </c>
      <c r="H22" s="12">
        <v>473344</v>
      </c>
      <c r="I22" s="6" t="s">
        <v>56</v>
      </c>
      <c r="J22" s="7">
        <v>265.12</v>
      </c>
      <c r="K22" s="7">
        <v>38294.54</v>
      </c>
      <c r="L22" s="2" t="s">
        <v>60</v>
      </c>
      <c r="M22" s="5" t="s">
        <v>74</v>
      </c>
      <c r="N22" s="50">
        <v>6.18</v>
      </c>
    </row>
    <row r="23" spans="1:14" s="1" customFormat="1" ht="30" x14ac:dyDescent="0.25">
      <c r="A23" s="98">
        <v>14631</v>
      </c>
      <c r="B23" s="56" t="s">
        <v>100</v>
      </c>
      <c r="C23" s="3" t="s">
        <v>191</v>
      </c>
      <c r="D23" s="3" t="s">
        <v>103</v>
      </c>
      <c r="E23" s="3" t="s">
        <v>104</v>
      </c>
      <c r="F23" s="6" t="s">
        <v>17</v>
      </c>
      <c r="G23" s="6" t="s">
        <v>16</v>
      </c>
      <c r="H23" s="12">
        <v>30182</v>
      </c>
      <c r="I23" s="6" t="s">
        <v>190</v>
      </c>
      <c r="J23" s="7">
        <v>12.84</v>
      </c>
      <c r="K23" s="7">
        <v>264</v>
      </c>
      <c r="L23" s="2" t="s">
        <v>49</v>
      </c>
      <c r="M23" s="5" t="s">
        <v>74</v>
      </c>
      <c r="N23" s="97">
        <v>7</v>
      </c>
    </row>
    <row r="24" spans="1:14" s="1" customFormat="1" ht="30" x14ac:dyDescent="0.25">
      <c r="A24" s="98">
        <v>14632</v>
      </c>
      <c r="B24" s="56" t="s">
        <v>105</v>
      </c>
      <c r="C24" s="3" t="s">
        <v>106</v>
      </c>
      <c r="D24" s="3" t="s">
        <v>107</v>
      </c>
      <c r="E24" s="3" t="s">
        <v>189</v>
      </c>
      <c r="F24" s="6" t="s">
        <v>17</v>
      </c>
      <c r="G24" s="6" t="s">
        <v>16</v>
      </c>
      <c r="H24" s="12">
        <v>383450</v>
      </c>
      <c r="I24" s="6" t="s">
        <v>67</v>
      </c>
      <c r="J24" s="7">
        <v>84.91</v>
      </c>
      <c r="K24" s="7">
        <v>1114.52</v>
      </c>
      <c r="L24" s="2" t="s">
        <v>49</v>
      </c>
      <c r="M24" s="5" t="s">
        <v>74</v>
      </c>
      <c r="N24" s="50">
        <v>5.86</v>
      </c>
    </row>
    <row r="25" spans="1:14" s="1" customFormat="1" ht="30" x14ac:dyDescent="0.25">
      <c r="A25" s="98">
        <v>14633</v>
      </c>
      <c r="B25" s="56" t="s">
        <v>105</v>
      </c>
      <c r="C25" s="3" t="s">
        <v>108</v>
      </c>
      <c r="D25" s="3" t="s">
        <v>109</v>
      </c>
      <c r="E25" s="3" t="s">
        <v>110</v>
      </c>
      <c r="F25" s="6" t="s">
        <v>111</v>
      </c>
      <c r="G25" s="6" t="s">
        <v>112</v>
      </c>
      <c r="H25" s="12">
        <v>1927929</v>
      </c>
      <c r="I25" s="6" t="s">
        <v>188</v>
      </c>
      <c r="J25" s="156">
        <v>79.03</v>
      </c>
      <c r="K25" s="7">
        <v>66705.009999999995</v>
      </c>
      <c r="L25" s="2" t="s">
        <v>49</v>
      </c>
      <c r="M25" s="5" t="s">
        <v>74</v>
      </c>
      <c r="N25" s="50">
        <v>8.25</v>
      </c>
    </row>
    <row r="26" spans="1:14" s="1" customFormat="1" ht="30" x14ac:dyDescent="0.25">
      <c r="A26" s="98">
        <v>14634</v>
      </c>
      <c r="B26" s="56" t="s">
        <v>113</v>
      </c>
      <c r="C26" s="3" t="s">
        <v>114</v>
      </c>
      <c r="D26" s="3" t="s">
        <v>116</v>
      </c>
      <c r="E26" s="3" t="s">
        <v>115</v>
      </c>
      <c r="F26" s="6" t="s">
        <v>17</v>
      </c>
      <c r="G26" s="6" t="s">
        <v>16</v>
      </c>
      <c r="H26" s="13">
        <v>14376</v>
      </c>
      <c r="I26" s="6" t="s">
        <v>187</v>
      </c>
      <c r="J26" s="7">
        <v>6.18</v>
      </c>
      <c r="K26" s="7">
        <v>255</v>
      </c>
      <c r="L26" s="2" t="s">
        <v>15</v>
      </c>
      <c r="M26" s="5" t="s">
        <v>117</v>
      </c>
      <c r="N26" s="97">
        <v>7</v>
      </c>
    </row>
    <row r="27" spans="1:14" s="147" customFormat="1" ht="24" customHeight="1" x14ac:dyDescent="0.25">
      <c r="A27" s="141"/>
      <c r="B27" s="142"/>
      <c r="C27" s="26"/>
      <c r="D27" s="26"/>
      <c r="E27" s="26"/>
      <c r="F27" s="143"/>
      <c r="G27" s="149"/>
      <c r="H27" s="150"/>
      <c r="I27" s="151"/>
      <c r="J27" s="152"/>
      <c r="K27" s="152"/>
      <c r="L27" s="32"/>
      <c r="M27" s="153"/>
      <c r="N27" s="154"/>
    </row>
    <row r="28" spans="1:14" s="147" customFormat="1" ht="24" customHeight="1" x14ac:dyDescent="0.4">
      <c r="A28" s="141"/>
      <c r="B28" s="142"/>
      <c r="C28" s="26"/>
      <c r="D28" s="26"/>
      <c r="E28" s="26"/>
      <c r="F28" s="143"/>
      <c r="G28" s="14" t="s">
        <v>14</v>
      </c>
      <c r="H28" s="53">
        <f>SUM(H20:H26)</f>
        <v>2998535</v>
      </c>
      <c r="I28" s="54"/>
      <c r="J28" s="55">
        <f>SUM(J20:J26)</f>
        <v>1284.72</v>
      </c>
      <c r="K28" s="55">
        <f>SUM(K20:K26)</f>
        <v>108838.56</v>
      </c>
      <c r="L28" s="32"/>
      <c r="M28" s="153"/>
      <c r="N28" s="154"/>
    </row>
    <row r="29" spans="1:14" s="147" customFormat="1" ht="24" customHeight="1" x14ac:dyDescent="0.25">
      <c r="A29" s="141"/>
      <c r="B29" s="142"/>
      <c r="C29" s="26"/>
      <c r="D29" s="26"/>
      <c r="E29" s="26"/>
      <c r="F29" s="143"/>
      <c r="G29" s="144"/>
      <c r="H29" s="145"/>
      <c r="I29" s="146"/>
      <c r="J29" s="148"/>
      <c r="K29" s="148"/>
    </row>
    <row r="30" spans="1:14" x14ac:dyDescent="0.25">
      <c r="A30" s="197" t="s">
        <v>13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9"/>
    </row>
    <row r="31" spans="1:14" ht="15.75" thickBot="1" x14ac:dyDescent="0.3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200"/>
    </row>
    <row r="32" spans="1:14" x14ac:dyDescent="0.25">
      <c r="A32" s="179" t="s">
        <v>0</v>
      </c>
      <c r="B32" s="208" t="s">
        <v>1</v>
      </c>
      <c r="C32" s="179" t="s">
        <v>2</v>
      </c>
      <c r="D32" s="179" t="s">
        <v>3</v>
      </c>
      <c r="E32" s="179" t="s">
        <v>4</v>
      </c>
      <c r="F32" s="179" t="s">
        <v>5</v>
      </c>
      <c r="G32" s="179" t="s">
        <v>6</v>
      </c>
      <c r="H32" s="179" t="s">
        <v>7</v>
      </c>
      <c r="I32" s="179" t="s">
        <v>8</v>
      </c>
      <c r="J32" s="179" t="s">
        <v>11</v>
      </c>
      <c r="K32" s="185" t="s">
        <v>22</v>
      </c>
      <c r="L32" s="179" t="s">
        <v>9</v>
      </c>
      <c r="M32" s="186" t="s">
        <v>10</v>
      </c>
    </row>
    <row r="33" spans="1:14" x14ac:dyDescent="0.25">
      <c r="A33" s="179"/>
      <c r="B33" s="208"/>
      <c r="C33" s="179"/>
      <c r="D33" s="179"/>
      <c r="E33" s="179"/>
      <c r="F33" s="181"/>
      <c r="G33" s="181"/>
      <c r="H33" s="181"/>
      <c r="I33" s="181"/>
      <c r="J33" s="181"/>
      <c r="K33" s="179"/>
      <c r="L33" s="181"/>
      <c r="M33" s="187"/>
    </row>
    <row r="34" spans="1:14" ht="6" customHeight="1" thickBot="1" x14ac:dyDescent="0.3">
      <c r="A34" s="180"/>
      <c r="B34" s="209"/>
      <c r="C34" s="180"/>
      <c r="D34" s="180"/>
      <c r="E34" s="180"/>
      <c r="F34" s="182"/>
      <c r="G34" s="182"/>
      <c r="H34" s="182"/>
      <c r="I34" s="182"/>
      <c r="J34" s="182"/>
      <c r="K34" s="180"/>
      <c r="L34" s="182"/>
      <c r="M34" s="188"/>
    </row>
    <row r="35" spans="1:14" ht="18.75" customHeight="1" x14ac:dyDescent="0.25">
      <c r="A35" s="57"/>
      <c r="B35" s="60"/>
      <c r="C35" s="57"/>
      <c r="D35" s="57"/>
      <c r="E35" s="57"/>
      <c r="F35" s="59"/>
      <c r="G35" s="59"/>
      <c r="H35" s="59"/>
      <c r="I35" s="59"/>
      <c r="J35" s="59"/>
      <c r="K35" s="57"/>
      <c r="L35" s="59"/>
      <c r="M35" s="61"/>
    </row>
    <row r="36" spans="1:14" s="1" customFormat="1" ht="30" x14ac:dyDescent="0.25">
      <c r="A36" s="98">
        <v>117</v>
      </c>
      <c r="B36" s="9" t="s">
        <v>75</v>
      </c>
      <c r="C36" s="3" t="s">
        <v>209</v>
      </c>
      <c r="D36" s="3" t="s">
        <v>76</v>
      </c>
      <c r="E36" s="3" t="s">
        <v>77</v>
      </c>
      <c r="F36" s="5" t="s">
        <v>17</v>
      </c>
      <c r="G36" s="6" t="s">
        <v>16</v>
      </c>
      <c r="H36" s="13">
        <v>585484</v>
      </c>
      <c r="I36" s="6" t="s">
        <v>61</v>
      </c>
      <c r="J36" s="7">
        <v>91.05</v>
      </c>
      <c r="K36" s="7">
        <v>1035</v>
      </c>
      <c r="L36" s="2" t="s">
        <v>15</v>
      </c>
      <c r="M36" s="5" t="s">
        <v>78</v>
      </c>
      <c r="N36"/>
    </row>
    <row r="37" spans="1:14" s="1" customFormat="1" ht="30" x14ac:dyDescent="0.25">
      <c r="A37" s="98">
        <v>118</v>
      </c>
      <c r="B37" s="9" t="s">
        <v>75</v>
      </c>
      <c r="C37" s="3" t="s">
        <v>208</v>
      </c>
      <c r="D37" s="3" t="s">
        <v>79</v>
      </c>
      <c r="E37" s="4" t="s">
        <v>80</v>
      </c>
      <c r="F37" s="5" t="s">
        <v>17</v>
      </c>
      <c r="G37" s="10" t="s">
        <v>120</v>
      </c>
      <c r="H37" s="13">
        <v>941735</v>
      </c>
      <c r="I37" s="172" t="s">
        <v>152</v>
      </c>
      <c r="J37" s="7">
        <v>134.35</v>
      </c>
      <c r="K37" s="7">
        <v>11209.5</v>
      </c>
      <c r="L37" s="2" t="s">
        <v>15</v>
      </c>
      <c r="M37" s="5" t="s">
        <v>81</v>
      </c>
      <c r="N37"/>
    </row>
    <row r="38" spans="1:14" s="1" customFormat="1" ht="30" customHeight="1" x14ac:dyDescent="0.25">
      <c r="A38" s="98">
        <v>119</v>
      </c>
      <c r="B38" s="9" t="s">
        <v>82</v>
      </c>
      <c r="C38" s="3" t="s">
        <v>207</v>
      </c>
      <c r="D38" s="99" t="s">
        <v>83</v>
      </c>
      <c r="E38" s="3" t="s">
        <v>84</v>
      </c>
      <c r="F38" s="5" t="s">
        <v>17</v>
      </c>
      <c r="G38" s="10" t="s">
        <v>16</v>
      </c>
      <c r="H38" s="13">
        <v>285639</v>
      </c>
      <c r="I38" s="6" t="s">
        <v>61</v>
      </c>
      <c r="J38" s="7">
        <v>79.5</v>
      </c>
      <c r="K38" s="77">
        <v>448</v>
      </c>
      <c r="L38" s="2" t="s">
        <v>15</v>
      </c>
      <c r="M38" s="5" t="s">
        <v>74</v>
      </c>
      <c r="N38"/>
    </row>
    <row r="39" spans="1:14" s="1" customFormat="1" ht="30" x14ac:dyDescent="0.25">
      <c r="A39" s="98">
        <v>120</v>
      </c>
      <c r="B39" s="9" t="s">
        <v>69</v>
      </c>
      <c r="C39" s="3" t="s">
        <v>85</v>
      </c>
      <c r="D39" s="3" t="s">
        <v>86</v>
      </c>
      <c r="E39" s="3" t="s">
        <v>205</v>
      </c>
      <c r="F39" s="5" t="s">
        <v>17</v>
      </c>
      <c r="G39" s="10" t="s">
        <v>16</v>
      </c>
      <c r="H39" s="13">
        <v>77271</v>
      </c>
      <c r="I39" s="6" t="s">
        <v>61</v>
      </c>
      <c r="J39" s="7">
        <v>24.06</v>
      </c>
      <c r="K39" s="8">
        <v>338</v>
      </c>
      <c r="L39" s="2" t="s">
        <v>206</v>
      </c>
      <c r="M39" s="5" t="s">
        <v>74</v>
      </c>
      <c r="N39"/>
    </row>
    <row r="40" spans="1:14" s="1" customFormat="1" ht="30" customHeight="1" x14ac:dyDescent="0.25">
      <c r="A40" s="98">
        <v>121</v>
      </c>
      <c r="B40" s="9" t="s">
        <v>87</v>
      </c>
      <c r="C40" s="3" t="s">
        <v>202</v>
      </c>
      <c r="D40" s="3" t="s">
        <v>203</v>
      </c>
      <c r="E40" s="3" t="s">
        <v>204</v>
      </c>
      <c r="F40" s="6" t="s">
        <v>17</v>
      </c>
      <c r="G40" s="10" t="s">
        <v>16</v>
      </c>
      <c r="H40" s="13">
        <v>86598</v>
      </c>
      <c r="I40" s="6" t="s">
        <v>51</v>
      </c>
      <c r="J40" s="7">
        <v>39.799999999999997</v>
      </c>
      <c r="K40" s="7">
        <v>202.63</v>
      </c>
      <c r="L40" s="2" t="s">
        <v>15</v>
      </c>
      <c r="M40" s="5" t="s">
        <v>78</v>
      </c>
      <c r="N40"/>
    </row>
    <row r="41" spans="1:14" s="1" customFormat="1" ht="30" x14ac:dyDescent="0.25">
      <c r="A41" s="108">
        <v>122</v>
      </c>
      <c r="B41" s="100" t="s">
        <v>88</v>
      </c>
      <c r="C41" s="101" t="s">
        <v>92</v>
      </c>
      <c r="D41" s="101" t="s">
        <v>93</v>
      </c>
      <c r="E41" s="101" t="s">
        <v>94</v>
      </c>
      <c r="F41" s="102" t="s">
        <v>17</v>
      </c>
      <c r="G41" s="103" t="s">
        <v>16</v>
      </c>
      <c r="H41" s="104">
        <v>277433</v>
      </c>
      <c r="I41" s="172" t="s">
        <v>197</v>
      </c>
      <c r="J41" s="106">
        <v>56.03</v>
      </c>
      <c r="K41" s="126">
        <v>485</v>
      </c>
      <c r="L41" s="2" t="s">
        <v>20</v>
      </c>
      <c r="M41" s="102" t="s">
        <v>95</v>
      </c>
      <c r="N41"/>
    </row>
    <row r="42" spans="1:14" s="1" customFormat="1" ht="30" x14ac:dyDescent="0.25">
      <c r="A42" s="98">
        <v>123</v>
      </c>
      <c r="B42" s="9" t="s">
        <v>88</v>
      </c>
      <c r="C42" s="3" t="s">
        <v>89</v>
      </c>
      <c r="D42" s="3" t="s">
        <v>90</v>
      </c>
      <c r="E42" s="3" t="s">
        <v>91</v>
      </c>
      <c r="F42" s="5" t="s">
        <v>17</v>
      </c>
      <c r="G42" s="10" t="s">
        <v>120</v>
      </c>
      <c r="H42" s="13">
        <v>204502</v>
      </c>
      <c r="I42" s="172" t="s">
        <v>152</v>
      </c>
      <c r="J42" s="7">
        <v>14.27</v>
      </c>
      <c r="K42" s="7">
        <v>31770.45</v>
      </c>
      <c r="L42" s="2" t="s">
        <v>15</v>
      </c>
      <c r="M42" s="5" t="s">
        <v>74</v>
      </c>
      <c r="N42"/>
    </row>
    <row r="43" spans="1:14" s="1" customFormat="1" ht="30" x14ac:dyDescent="0.25">
      <c r="A43" s="98">
        <v>124</v>
      </c>
      <c r="B43" s="9" t="s">
        <v>88</v>
      </c>
      <c r="C43" s="3" t="s">
        <v>89</v>
      </c>
      <c r="D43" s="3" t="s">
        <v>118</v>
      </c>
      <c r="E43" s="3" t="s">
        <v>119</v>
      </c>
      <c r="F43" s="5" t="s">
        <v>17</v>
      </c>
      <c r="G43" s="10" t="s">
        <v>120</v>
      </c>
      <c r="H43" s="13">
        <v>698411</v>
      </c>
      <c r="I43" s="172" t="s">
        <v>152</v>
      </c>
      <c r="J43" s="7">
        <v>148.49</v>
      </c>
      <c r="K43" s="7">
        <v>31770.45</v>
      </c>
      <c r="L43" s="2" t="s">
        <v>15</v>
      </c>
      <c r="M43" s="5" t="s">
        <v>95</v>
      </c>
      <c r="N43"/>
    </row>
    <row r="44" spans="1:14" s="1" customFormat="1" ht="20.25" x14ac:dyDescent="0.25">
      <c r="A44" s="108">
        <v>125</v>
      </c>
      <c r="B44" s="100" t="s">
        <v>121</v>
      </c>
      <c r="C44" s="101" t="s">
        <v>122</v>
      </c>
      <c r="D44" s="101" t="s">
        <v>123</v>
      </c>
      <c r="E44" s="101" t="s">
        <v>201</v>
      </c>
      <c r="F44" s="102" t="s">
        <v>17</v>
      </c>
      <c r="G44" s="103" t="s">
        <v>16</v>
      </c>
      <c r="H44" s="104">
        <v>170912</v>
      </c>
      <c r="I44" s="105" t="s">
        <v>61</v>
      </c>
      <c r="J44" s="106">
        <v>39.15</v>
      </c>
      <c r="K44" s="106">
        <v>342.56</v>
      </c>
      <c r="L44" s="127" t="s">
        <v>20</v>
      </c>
      <c r="M44" s="102" t="s">
        <v>95</v>
      </c>
      <c r="N44"/>
    </row>
    <row r="45" spans="1:14" s="169" customFormat="1" ht="24" customHeight="1" x14ac:dyDescent="0.25">
      <c r="A45" s="108">
        <v>126</v>
      </c>
      <c r="B45" s="9" t="s">
        <v>124</v>
      </c>
      <c r="C45" s="3" t="s">
        <v>125</v>
      </c>
      <c r="D45" s="3" t="s">
        <v>200</v>
      </c>
      <c r="E45" s="3" t="s">
        <v>126</v>
      </c>
      <c r="F45" s="5" t="s">
        <v>17</v>
      </c>
      <c r="G45" s="10" t="s">
        <v>16</v>
      </c>
      <c r="H45" s="13">
        <v>99004</v>
      </c>
      <c r="I45" s="6" t="s">
        <v>61</v>
      </c>
      <c r="J45" s="7">
        <v>49.19</v>
      </c>
      <c r="K45" s="8">
        <v>5450</v>
      </c>
      <c r="L45" s="2" t="s">
        <v>15</v>
      </c>
      <c r="M45" s="5" t="s">
        <v>78</v>
      </c>
      <c r="N45" s="76"/>
    </row>
    <row r="46" spans="1:14" ht="36" customHeight="1" x14ac:dyDescent="0.25">
      <c r="A46" s="108">
        <v>127</v>
      </c>
      <c r="B46" s="9" t="s">
        <v>113</v>
      </c>
      <c r="C46" s="3" t="s">
        <v>127</v>
      </c>
      <c r="D46" s="3" t="s">
        <v>128</v>
      </c>
      <c r="E46" s="3" t="s">
        <v>199</v>
      </c>
      <c r="F46" s="5" t="s">
        <v>17</v>
      </c>
      <c r="G46" s="170" t="s">
        <v>16</v>
      </c>
      <c r="H46" s="171">
        <v>203001</v>
      </c>
      <c r="I46" s="172" t="s">
        <v>197</v>
      </c>
      <c r="J46" s="173">
        <v>26.87</v>
      </c>
      <c r="K46" s="174">
        <v>988.63</v>
      </c>
      <c r="L46" s="2" t="s">
        <v>20</v>
      </c>
      <c r="M46" s="5" t="s">
        <v>95</v>
      </c>
      <c r="N46" s="76"/>
    </row>
    <row r="47" spans="1:14" ht="30.75" customHeight="1" x14ac:dyDescent="0.25">
      <c r="A47" s="108">
        <v>128</v>
      </c>
      <c r="B47" s="9" t="s">
        <v>113</v>
      </c>
      <c r="C47" s="3" t="s">
        <v>129</v>
      </c>
      <c r="D47" s="3" t="s">
        <v>130</v>
      </c>
      <c r="E47" s="3" t="s">
        <v>131</v>
      </c>
      <c r="F47" s="5" t="s">
        <v>17</v>
      </c>
      <c r="G47" s="170" t="s">
        <v>16</v>
      </c>
      <c r="H47" s="171">
        <v>32694</v>
      </c>
      <c r="I47" s="172" t="s">
        <v>197</v>
      </c>
      <c r="J47" s="173">
        <v>20.11</v>
      </c>
      <c r="K47" s="174">
        <v>152.72</v>
      </c>
      <c r="L47" s="2" t="s">
        <v>20</v>
      </c>
      <c r="M47" s="5" t="s">
        <v>74</v>
      </c>
      <c r="N47" s="76"/>
    </row>
    <row r="48" spans="1:14" ht="24" customHeight="1" x14ac:dyDescent="0.25">
      <c r="A48" s="108">
        <v>129</v>
      </c>
      <c r="B48" s="9" t="s">
        <v>105</v>
      </c>
      <c r="C48" s="3" t="s">
        <v>132</v>
      </c>
      <c r="D48" s="3" t="s">
        <v>133</v>
      </c>
      <c r="E48" s="3" t="s">
        <v>134</v>
      </c>
      <c r="F48" s="5" t="s">
        <v>17</v>
      </c>
      <c r="G48" s="170" t="s">
        <v>135</v>
      </c>
      <c r="H48" s="171">
        <v>19000</v>
      </c>
      <c r="I48" s="172" t="s">
        <v>152</v>
      </c>
      <c r="J48" s="173">
        <v>246.68</v>
      </c>
      <c r="K48" s="174">
        <v>1534.25</v>
      </c>
      <c r="L48" s="2" t="s">
        <v>139</v>
      </c>
      <c r="M48" s="5" t="s">
        <v>140</v>
      </c>
      <c r="N48" s="76"/>
    </row>
    <row r="49" spans="1:14" ht="24" customHeight="1" x14ac:dyDescent="0.25">
      <c r="A49" s="108">
        <v>130</v>
      </c>
      <c r="B49" s="9" t="s">
        <v>136</v>
      </c>
      <c r="C49" s="3" t="s">
        <v>137</v>
      </c>
      <c r="D49" s="3" t="s">
        <v>138</v>
      </c>
      <c r="E49" s="3" t="s">
        <v>198</v>
      </c>
      <c r="F49" s="5" t="s">
        <v>17</v>
      </c>
      <c r="G49" s="170" t="s">
        <v>16</v>
      </c>
      <c r="H49" s="171">
        <v>252610</v>
      </c>
      <c r="I49" s="172" t="s">
        <v>61</v>
      </c>
      <c r="J49" s="173">
        <v>51.61</v>
      </c>
      <c r="K49" s="174">
        <v>367.9</v>
      </c>
      <c r="L49" s="2" t="s">
        <v>20</v>
      </c>
      <c r="M49" s="5" t="s">
        <v>74</v>
      </c>
      <c r="N49" s="76"/>
    </row>
    <row r="50" spans="1:14" ht="32.25" customHeight="1" x14ac:dyDescent="0.25">
      <c r="A50" s="108">
        <v>131</v>
      </c>
      <c r="B50" s="9" t="s">
        <v>141</v>
      </c>
      <c r="C50" s="3" t="s">
        <v>142</v>
      </c>
      <c r="D50" s="3" t="s">
        <v>143</v>
      </c>
      <c r="E50" s="3" t="s">
        <v>144</v>
      </c>
      <c r="F50" s="5" t="s">
        <v>17</v>
      </c>
      <c r="G50" s="170" t="s">
        <v>145</v>
      </c>
      <c r="H50" s="171">
        <v>300000</v>
      </c>
      <c r="I50" s="172" t="s">
        <v>152</v>
      </c>
      <c r="J50" s="173">
        <v>0</v>
      </c>
      <c r="K50" s="174">
        <v>2225.37</v>
      </c>
      <c r="L50" s="2" t="s">
        <v>60</v>
      </c>
      <c r="M50" s="5" t="s">
        <v>78</v>
      </c>
      <c r="N50" s="76"/>
    </row>
    <row r="51" spans="1:14" ht="24" customHeight="1" x14ac:dyDescent="0.25">
      <c r="A51" s="108">
        <v>132</v>
      </c>
      <c r="B51" s="9" t="s">
        <v>146</v>
      </c>
      <c r="C51" s="3" t="s">
        <v>147</v>
      </c>
      <c r="D51" s="3" t="s">
        <v>148</v>
      </c>
      <c r="E51" s="3" t="s">
        <v>149</v>
      </c>
      <c r="F51" s="5" t="s">
        <v>150</v>
      </c>
      <c r="G51" s="170" t="s">
        <v>151</v>
      </c>
      <c r="H51" s="171">
        <v>686784</v>
      </c>
      <c r="I51" s="172" t="s">
        <v>152</v>
      </c>
      <c r="J51" s="173">
        <v>0</v>
      </c>
      <c r="K51" s="174">
        <v>18034.78</v>
      </c>
      <c r="L51" s="2" t="s">
        <v>15</v>
      </c>
      <c r="M51" s="5" t="s">
        <v>78</v>
      </c>
      <c r="N51" s="76"/>
    </row>
    <row r="52" spans="1:14" ht="24" customHeight="1" x14ac:dyDescent="0.25">
      <c r="A52" s="108">
        <v>133</v>
      </c>
      <c r="B52" s="9" t="s">
        <v>153</v>
      </c>
      <c r="C52" s="3" t="s">
        <v>147</v>
      </c>
      <c r="D52" s="3" t="s">
        <v>154</v>
      </c>
      <c r="E52" s="3" t="s">
        <v>155</v>
      </c>
      <c r="F52" s="5" t="s">
        <v>17</v>
      </c>
      <c r="G52" s="170" t="s">
        <v>156</v>
      </c>
      <c r="H52" s="171">
        <v>2192291</v>
      </c>
      <c r="I52" s="172" t="s">
        <v>152</v>
      </c>
      <c r="J52" s="173">
        <v>154.25</v>
      </c>
      <c r="K52" s="174">
        <v>18034.78</v>
      </c>
      <c r="L52" s="2" t="s">
        <v>15</v>
      </c>
      <c r="M52" s="5" t="s">
        <v>95</v>
      </c>
      <c r="N52" s="76"/>
    </row>
    <row r="53" spans="1:14" ht="29.25" customHeight="1" x14ac:dyDescent="0.25">
      <c r="A53" s="108">
        <v>134</v>
      </c>
      <c r="B53" s="9" t="s">
        <v>174</v>
      </c>
      <c r="C53" s="3" t="s">
        <v>177</v>
      </c>
      <c r="D53" s="3" t="s">
        <v>178</v>
      </c>
      <c r="E53" s="3" t="s">
        <v>179</v>
      </c>
      <c r="F53" s="5" t="s">
        <v>17</v>
      </c>
      <c r="G53" s="170" t="s">
        <v>16</v>
      </c>
      <c r="H53" s="171">
        <v>67661</v>
      </c>
      <c r="I53" s="172" t="s">
        <v>197</v>
      </c>
      <c r="J53" s="173">
        <v>3.36</v>
      </c>
      <c r="K53" s="174">
        <v>405</v>
      </c>
      <c r="L53" s="2" t="s">
        <v>15</v>
      </c>
      <c r="M53" s="5" t="s">
        <v>140</v>
      </c>
      <c r="N53" s="76"/>
    </row>
    <row r="54" spans="1:14" ht="24" customHeight="1" x14ac:dyDescent="0.25">
      <c r="A54" s="108">
        <v>135</v>
      </c>
      <c r="B54" s="9" t="s">
        <v>174</v>
      </c>
      <c r="C54" s="3" t="s">
        <v>175</v>
      </c>
      <c r="D54" s="3" t="s">
        <v>176</v>
      </c>
      <c r="E54" s="3" t="s">
        <v>144</v>
      </c>
      <c r="F54" s="5" t="s">
        <v>17</v>
      </c>
      <c r="G54" s="170" t="s">
        <v>151</v>
      </c>
      <c r="H54" s="171">
        <v>359813</v>
      </c>
      <c r="I54" s="172" t="s">
        <v>61</v>
      </c>
      <c r="J54" s="173">
        <v>52.65</v>
      </c>
      <c r="K54" s="174">
        <v>2276</v>
      </c>
      <c r="L54" s="2" t="s">
        <v>196</v>
      </c>
      <c r="M54" s="5" t="s">
        <v>78</v>
      </c>
      <c r="N54" s="76"/>
    </row>
    <row r="55" spans="1:14" ht="24" customHeight="1" x14ac:dyDescent="0.25">
      <c r="A55" s="108">
        <v>136</v>
      </c>
      <c r="B55" s="9" t="s">
        <v>153</v>
      </c>
      <c r="C55" s="3" t="s">
        <v>180</v>
      </c>
      <c r="D55" s="3" t="s">
        <v>181</v>
      </c>
      <c r="E55" s="3" t="s">
        <v>195</v>
      </c>
      <c r="F55" s="5" t="s">
        <v>17</v>
      </c>
      <c r="G55" s="170" t="s">
        <v>16</v>
      </c>
      <c r="H55" s="171">
        <v>142015</v>
      </c>
      <c r="I55" s="172" t="s">
        <v>61</v>
      </c>
      <c r="J55" s="173">
        <v>52.15</v>
      </c>
      <c r="K55" s="174">
        <v>175.5</v>
      </c>
      <c r="L55" s="2" t="s">
        <v>15</v>
      </c>
      <c r="M55" s="5" t="s">
        <v>78</v>
      </c>
      <c r="N55" s="76"/>
    </row>
    <row r="56" spans="1:14" ht="24" customHeight="1" x14ac:dyDescent="0.25">
      <c r="A56" s="108">
        <v>137</v>
      </c>
      <c r="B56" s="9" t="s">
        <v>182</v>
      </c>
      <c r="C56" s="3" t="s">
        <v>183</v>
      </c>
      <c r="D56" s="3" t="s">
        <v>184</v>
      </c>
      <c r="E56" s="3" t="s">
        <v>185</v>
      </c>
      <c r="F56" s="5" t="s">
        <v>17</v>
      </c>
      <c r="G56" s="170" t="s">
        <v>186</v>
      </c>
      <c r="H56" s="171">
        <v>49446</v>
      </c>
      <c r="I56" s="172" t="s">
        <v>152</v>
      </c>
      <c r="J56" s="173">
        <v>57.64</v>
      </c>
      <c r="K56" s="174">
        <v>38068.14</v>
      </c>
      <c r="L56" s="2" t="s">
        <v>60</v>
      </c>
      <c r="M56" s="5" t="s">
        <v>140</v>
      </c>
      <c r="N56" s="76"/>
    </row>
    <row r="57" spans="1:14" ht="26.25" x14ac:dyDescent="0.4">
      <c r="A57" s="175"/>
      <c r="B57" s="175"/>
      <c r="C57" s="175"/>
      <c r="D57" s="175"/>
      <c r="E57" s="175"/>
      <c r="F57" s="175"/>
      <c r="G57" s="165" t="s">
        <v>14</v>
      </c>
      <c r="H57" s="166">
        <f>SUM(H36:H56)</f>
        <v>7732304</v>
      </c>
      <c r="I57" s="167"/>
      <c r="J57" s="168">
        <f>SUM(J36:J56)</f>
        <v>1341.21</v>
      </c>
      <c r="K57" s="168">
        <f>SUM(K36:K56)</f>
        <v>165314.65999999997</v>
      </c>
      <c r="L57" s="175"/>
      <c r="M57" s="175"/>
      <c r="N57" s="169"/>
    </row>
    <row r="58" spans="1:14" ht="26.25" x14ac:dyDescent="0.4">
      <c r="A58" s="62"/>
      <c r="B58" s="62"/>
      <c r="C58" s="62"/>
      <c r="D58" s="62"/>
      <c r="E58" s="62"/>
      <c r="F58" s="62"/>
      <c r="G58" s="63"/>
      <c r="H58" s="65"/>
      <c r="I58" s="66"/>
      <c r="J58" s="67"/>
      <c r="K58" s="67"/>
      <c r="L58" s="62"/>
      <c r="M58" s="62"/>
    </row>
    <row r="59" spans="1:14" ht="26.25" x14ac:dyDescent="0.4">
      <c r="A59" s="62"/>
      <c r="B59" s="62"/>
      <c r="C59" s="62"/>
      <c r="D59" s="62"/>
      <c r="E59" s="62"/>
      <c r="F59" s="62"/>
      <c r="G59" s="63"/>
      <c r="H59" s="65"/>
      <c r="I59" s="66"/>
      <c r="J59" s="67"/>
      <c r="K59" s="67"/>
      <c r="L59" s="62"/>
      <c r="M59" s="62"/>
    </row>
    <row r="60" spans="1:14" ht="26.25" x14ac:dyDescent="0.4">
      <c r="A60" s="62"/>
      <c r="B60" s="62"/>
      <c r="C60" s="62"/>
      <c r="D60" s="62"/>
      <c r="E60" s="62"/>
      <c r="F60" s="62"/>
      <c r="G60" s="63"/>
      <c r="H60" s="65"/>
      <c r="I60" s="66"/>
      <c r="J60" s="67"/>
      <c r="K60" s="67"/>
      <c r="L60" s="62"/>
      <c r="M60" s="62"/>
    </row>
    <row r="61" spans="1:14" ht="26.25" x14ac:dyDescent="0.4">
      <c r="A61" s="62"/>
      <c r="B61" s="62"/>
      <c r="C61" s="62"/>
      <c r="D61" s="62"/>
      <c r="E61" s="62"/>
      <c r="F61" s="62"/>
      <c r="G61" s="63"/>
      <c r="H61" s="65"/>
      <c r="I61" s="66"/>
      <c r="J61" s="67"/>
      <c r="K61" s="67"/>
      <c r="L61" s="62"/>
      <c r="M61" s="62"/>
    </row>
    <row r="62" spans="1:14" ht="27" thickBot="1" x14ac:dyDescent="0.45">
      <c r="A62" s="62"/>
      <c r="B62" s="62"/>
      <c r="C62" s="62"/>
      <c r="D62" s="62"/>
      <c r="E62" s="62"/>
      <c r="F62" s="62"/>
      <c r="G62" s="63"/>
      <c r="H62" s="65"/>
      <c r="I62" s="66"/>
      <c r="J62" s="67"/>
      <c r="K62" s="67"/>
      <c r="L62" s="62"/>
      <c r="M62" s="62"/>
    </row>
    <row r="63" spans="1:14" ht="48" customHeight="1" thickBot="1" x14ac:dyDescent="0.45">
      <c r="A63" s="176" t="s">
        <v>52</v>
      </c>
      <c r="B63" s="177"/>
      <c r="C63" s="177"/>
      <c r="D63" s="78"/>
      <c r="E63" s="78"/>
      <c r="F63" s="78"/>
      <c r="G63" s="79"/>
      <c r="H63" s="80"/>
      <c r="I63" s="78"/>
      <c r="J63" s="81"/>
      <c r="K63" s="81"/>
      <c r="L63" s="78"/>
      <c r="M63" s="82"/>
    </row>
    <row r="64" spans="1:14" ht="32.25" thickBot="1" x14ac:dyDescent="0.3">
      <c r="A64" s="110" t="s">
        <v>53</v>
      </c>
      <c r="B64" s="111" t="s">
        <v>54</v>
      </c>
      <c r="C64" s="112" t="s">
        <v>2</v>
      </c>
      <c r="D64" s="112" t="s">
        <v>3</v>
      </c>
      <c r="E64" s="112" t="s">
        <v>4</v>
      </c>
      <c r="F64" s="112" t="s">
        <v>5</v>
      </c>
      <c r="G64" s="113" t="s">
        <v>6</v>
      </c>
      <c r="H64" s="114" t="s">
        <v>7</v>
      </c>
      <c r="I64" s="115" t="s">
        <v>8</v>
      </c>
      <c r="J64" s="116" t="s">
        <v>55</v>
      </c>
      <c r="K64" s="116" t="s">
        <v>21</v>
      </c>
      <c r="L64" s="112" t="s">
        <v>9</v>
      </c>
      <c r="M64" s="117" t="s">
        <v>10</v>
      </c>
    </row>
    <row r="65" spans="1:13" ht="15.75" x14ac:dyDescent="0.25">
      <c r="A65" s="118"/>
      <c r="B65" s="119"/>
      <c r="C65" s="120"/>
      <c r="D65" s="120"/>
      <c r="E65" s="120"/>
      <c r="F65" s="120"/>
      <c r="G65" s="121"/>
      <c r="H65" s="122"/>
      <c r="I65" s="123"/>
      <c r="J65" s="124"/>
      <c r="K65" s="124"/>
      <c r="L65" s="120"/>
      <c r="M65" s="125"/>
    </row>
    <row r="66" spans="1:13" ht="30" x14ac:dyDescent="0.25">
      <c r="A66" s="109">
        <v>16</v>
      </c>
      <c r="B66" s="83" t="s">
        <v>75</v>
      </c>
      <c r="C66" s="84" t="s">
        <v>157</v>
      </c>
      <c r="D66" s="84" t="s">
        <v>158</v>
      </c>
      <c r="E66" s="84" t="s">
        <v>159</v>
      </c>
      <c r="F66" s="85" t="s">
        <v>17</v>
      </c>
      <c r="G66" s="86" t="s">
        <v>16</v>
      </c>
      <c r="H66" s="87">
        <v>104547</v>
      </c>
      <c r="I66" s="86" t="s">
        <v>66</v>
      </c>
      <c r="J66" s="88">
        <v>371.12</v>
      </c>
      <c r="K66" s="88">
        <v>602.92999999999995</v>
      </c>
      <c r="L66" s="2" t="s">
        <v>210</v>
      </c>
      <c r="M66" s="85" t="s">
        <v>140</v>
      </c>
    </row>
    <row r="67" spans="1:13" ht="20.25" x14ac:dyDescent="0.25">
      <c r="A67" s="159"/>
      <c r="B67" s="160"/>
      <c r="C67" s="161"/>
      <c r="D67" s="161"/>
      <c r="E67" s="161"/>
      <c r="F67" s="24"/>
      <c r="G67" s="162"/>
      <c r="H67" s="163"/>
      <c r="I67" s="162"/>
      <c r="J67" s="164"/>
      <c r="K67" s="164"/>
      <c r="L67" s="32"/>
      <c r="M67" s="24"/>
    </row>
    <row r="68" spans="1:13" ht="24.75" customHeight="1" x14ac:dyDescent="0.4">
      <c r="A68" s="178"/>
      <c r="B68" s="178"/>
      <c r="G68" s="128" t="s">
        <v>14</v>
      </c>
      <c r="H68" s="129">
        <f>SUM(H66:H66)</f>
        <v>104547</v>
      </c>
      <c r="I68" s="130"/>
      <c r="J68" s="131">
        <f>SUM(J66:J66)</f>
        <v>371.12</v>
      </c>
      <c r="K68" s="132">
        <f>SUM(K66:K66)</f>
        <v>602.92999999999995</v>
      </c>
    </row>
    <row r="69" spans="1:13" ht="26.25" x14ac:dyDescent="0.4">
      <c r="A69" s="64"/>
      <c r="B69" s="64"/>
      <c r="C69" s="64"/>
      <c r="D69" s="64"/>
      <c r="E69" s="64"/>
      <c r="F69" s="64"/>
      <c r="G69" s="92"/>
      <c r="H69" s="93"/>
      <c r="I69" s="94"/>
      <c r="J69" s="95"/>
      <c r="K69" s="64"/>
      <c r="L69" s="64"/>
    </row>
    <row r="71" spans="1:13" ht="20.25" customHeight="1" thickBot="1" x14ac:dyDescent="0.3"/>
    <row r="72" spans="1:13" ht="59.25" customHeight="1" thickTop="1" thickBot="1" x14ac:dyDescent="0.4">
      <c r="A72" s="133" t="s">
        <v>62</v>
      </c>
      <c r="B72" s="134"/>
      <c r="C72" s="135"/>
      <c r="D72" s="135"/>
      <c r="E72" s="135"/>
      <c r="F72" s="135"/>
      <c r="G72" s="135"/>
      <c r="H72" s="135"/>
      <c r="I72" s="135"/>
      <c r="J72" s="135"/>
      <c r="K72" s="135"/>
      <c r="L72" s="136"/>
    </row>
    <row r="73" spans="1:13" ht="15.75" thickTop="1" x14ac:dyDescent="0.25">
      <c r="A73" s="228" t="s">
        <v>27</v>
      </c>
      <c r="B73" s="229"/>
      <c r="C73" s="217" t="s">
        <v>2</v>
      </c>
      <c r="D73" s="217" t="s">
        <v>28</v>
      </c>
      <c r="E73" s="217" t="s">
        <v>4</v>
      </c>
      <c r="F73" s="217" t="s">
        <v>5</v>
      </c>
      <c r="G73" s="223" t="s">
        <v>6</v>
      </c>
      <c r="H73" s="226" t="s">
        <v>7</v>
      </c>
      <c r="I73" s="226" t="s">
        <v>29</v>
      </c>
      <c r="J73" s="226" t="s">
        <v>26</v>
      </c>
      <c r="K73" s="226" t="s">
        <v>9</v>
      </c>
      <c r="L73" s="210" t="s">
        <v>10</v>
      </c>
    </row>
    <row r="74" spans="1:13" ht="15.75" thickBot="1" x14ac:dyDescent="0.3">
      <c r="A74" s="230"/>
      <c r="B74" s="231"/>
      <c r="C74" s="232"/>
      <c r="D74" s="232"/>
      <c r="E74" s="232"/>
      <c r="F74" s="232"/>
      <c r="G74" s="224"/>
      <c r="H74" s="211"/>
      <c r="I74" s="211"/>
      <c r="J74" s="211"/>
      <c r="K74" s="211"/>
      <c r="L74" s="211"/>
    </row>
    <row r="75" spans="1:13" ht="15.75" thickBot="1" x14ac:dyDescent="0.3">
      <c r="A75" s="213"/>
      <c r="B75" s="214"/>
      <c r="C75" s="232"/>
      <c r="D75" s="232"/>
      <c r="E75" s="232"/>
      <c r="F75" s="232"/>
      <c r="G75" s="224"/>
      <c r="H75" s="211"/>
      <c r="I75" s="211"/>
      <c r="J75" s="211"/>
      <c r="K75" s="211"/>
      <c r="L75" s="211"/>
    </row>
    <row r="76" spans="1:13" ht="15.75" thickTop="1" x14ac:dyDescent="0.25">
      <c r="A76" s="215" t="s">
        <v>31</v>
      </c>
      <c r="B76" s="217" t="s">
        <v>32</v>
      </c>
      <c r="C76" s="232"/>
      <c r="D76" s="232"/>
      <c r="E76" s="232"/>
      <c r="F76" s="232"/>
      <c r="G76" s="224"/>
      <c r="H76" s="211"/>
      <c r="I76" s="211"/>
      <c r="J76" s="211"/>
      <c r="K76" s="211"/>
      <c r="L76" s="211"/>
    </row>
    <row r="77" spans="1:13" ht="15.75" thickBot="1" x14ac:dyDescent="0.3">
      <c r="A77" s="216"/>
      <c r="B77" s="218"/>
      <c r="C77" s="218"/>
      <c r="D77" s="218"/>
      <c r="E77" s="218"/>
      <c r="F77" s="218"/>
      <c r="G77" s="225"/>
      <c r="H77" s="212"/>
      <c r="I77" s="227"/>
      <c r="J77" s="212"/>
      <c r="K77" s="227"/>
      <c r="L77" s="212"/>
    </row>
    <row r="78" spans="1:13" x14ac:dyDescent="0.25">
      <c r="A78" s="219"/>
      <c r="B78" s="220"/>
      <c r="C78" s="137"/>
      <c r="D78" s="137"/>
      <c r="E78" s="137"/>
      <c r="F78" s="137"/>
      <c r="G78" s="137"/>
      <c r="H78" s="221"/>
      <c r="I78" s="222"/>
      <c r="J78" s="137"/>
      <c r="K78" s="137"/>
      <c r="L78" s="137"/>
    </row>
    <row r="79" spans="1:13" ht="20.25" customHeight="1" x14ac:dyDescent="0.25">
      <c r="A79" s="155" t="s">
        <v>160</v>
      </c>
      <c r="B79" s="233" t="s">
        <v>121</v>
      </c>
      <c r="C79" s="235" t="s">
        <v>162</v>
      </c>
      <c r="D79" s="235" t="s">
        <v>163</v>
      </c>
      <c r="E79" s="235" t="s">
        <v>164</v>
      </c>
      <c r="F79" s="234" t="s">
        <v>24</v>
      </c>
      <c r="G79" s="234" t="s">
        <v>165</v>
      </c>
      <c r="H79" s="236">
        <v>821787</v>
      </c>
      <c r="I79" s="234" t="s">
        <v>166</v>
      </c>
      <c r="J79" s="237">
        <v>5082.5200000000004</v>
      </c>
      <c r="K79" s="234" t="s">
        <v>15</v>
      </c>
      <c r="L79" s="234" t="s">
        <v>140</v>
      </c>
    </row>
    <row r="80" spans="1:13" ht="20.25" x14ac:dyDescent="0.25">
      <c r="A80" s="155" t="s">
        <v>161</v>
      </c>
      <c r="B80" s="234"/>
      <c r="C80" s="235"/>
      <c r="D80" s="235"/>
      <c r="E80" s="235"/>
      <c r="F80" s="234"/>
      <c r="G80" s="234"/>
      <c r="H80" s="236"/>
      <c r="I80" s="234"/>
      <c r="J80" s="237"/>
      <c r="K80" s="234"/>
      <c r="L80" s="234"/>
    </row>
    <row r="81" spans="1:12" ht="20.25" x14ac:dyDescent="0.25">
      <c r="A81" s="155" t="s">
        <v>167</v>
      </c>
      <c r="B81" s="233" t="s">
        <v>169</v>
      </c>
      <c r="C81" s="235" t="s">
        <v>170</v>
      </c>
      <c r="D81" s="235" t="s">
        <v>211</v>
      </c>
      <c r="E81" s="235" t="s">
        <v>171</v>
      </c>
      <c r="F81" s="234" t="s">
        <v>24</v>
      </c>
      <c r="G81" s="234" t="s">
        <v>172</v>
      </c>
      <c r="H81" s="236">
        <v>1792</v>
      </c>
      <c r="I81" s="234" t="s">
        <v>173</v>
      </c>
      <c r="J81" s="237">
        <v>2517.0500000000002</v>
      </c>
      <c r="K81" s="234" t="s">
        <v>15</v>
      </c>
      <c r="L81" s="234" t="s">
        <v>78</v>
      </c>
    </row>
    <row r="82" spans="1:12" ht="20.25" x14ac:dyDescent="0.25">
      <c r="A82" s="155" t="s">
        <v>168</v>
      </c>
      <c r="B82" s="234"/>
      <c r="C82" s="235"/>
      <c r="D82" s="235"/>
      <c r="E82" s="235"/>
      <c r="F82" s="234"/>
      <c r="G82" s="234"/>
      <c r="H82" s="236"/>
      <c r="I82" s="234"/>
      <c r="J82" s="237"/>
      <c r="K82" s="234"/>
      <c r="L82" s="234"/>
    </row>
    <row r="83" spans="1:12" ht="15" customHeight="1" x14ac:dyDescent="0.4">
      <c r="A83" s="64"/>
      <c r="B83" s="64"/>
      <c r="C83" s="64"/>
      <c r="D83" s="64"/>
      <c r="E83" s="64"/>
      <c r="F83" s="64"/>
      <c r="G83" s="92"/>
      <c r="H83" s="93"/>
      <c r="I83" s="94"/>
      <c r="J83" s="95"/>
      <c r="K83" s="64"/>
      <c r="L83" s="64"/>
    </row>
    <row r="84" spans="1:12" ht="26.25" x14ac:dyDescent="0.4">
      <c r="A84" s="64"/>
      <c r="B84" s="64"/>
      <c r="C84" s="64"/>
      <c r="D84" s="64"/>
      <c r="E84" s="64"/>
      <c r="F84" s="64"/>
      <c r="G84" s="89" t="s">
        <v>14</v>
      </c>
      <c r="H84" s="96">
        <f>SUM(H79:H82)</f>
        <v>823579</v>
      </c>
      <c r="I84" s="90"/>
      <c r="J84" s="91">
        <f>SUM(J79:J82)</f>
        <v>7599.5700000000006</v>
      </c>
      <c r="K84" s="138"/>
      <c r="L84" s="64"/>
    </row>
    <row r="87" spans="1:12" ht="26.25" x14ac:dyDescent="0.4">
      <c r="G87" s="89" t="s">
        <v>63</v>
      </c>
      <c r="H87" s="157">
        <f>SUM(H28,H57,H68,,H84)</f>
        <v>11658965</v>
      </c>
      <c r="I87" s="89"/>
      <c r="J87" s="158">
        <f>SUM(J28,J57,J68)</f>
        <v>2997.05</v>
      </c>
      <c r="K87" s="158">
        <f>SUM(K28,K57,K68,J84)</f>
        <v>282355.71999999997</v>
      </c>
      <c r="L87" s="139"/>
    </row>
    <row r="88" spans="1:12" x14ac:dyDescent="0.25">
      <c r="E88" t="s">
        <v>68</v>
      </c>
    </row>
    <row r="89" spans="1:12" ht="31.5" customHeight="1" x14ac:dyDescent="0.25"/>
    <row r="90" spans="1:12" ht="26.25" x14ac:dyDescent="0.4">
      <c r="E90" s="107" t="s">
        <v>64</v>
      </c>
    </row>
    <row r="91" spans="1:12" ht="26.25" x14ac:dyDescent="0.4">
      <c r="E91" s="107" t="s">
        <v>57</v>
      </c>
    </row>
    <row r="92" spans="1:12" ht="26.25" x14ac:dyDescent="0.4">
      <c r="E92" s="107" t="s">
        <v>58</v>
      </c>
    </row>
    <row r="93" spans="1:12" x14ac:dyDescent="0.25">
      <c r="A93" t="s">
        <v>59</v>
      </c>
      <c r="B93" s="140">
        <f ca="1">TODAY()</f>
        <v>45001</v>
      </c>
    </row>
    <row r="94" spans="1:12" ht="43.5" customHeight="1" x14ac:dyDescent="0.25">
      <c r="A94" t="s">
        <v>65</v>
      </c>
    </row>
  </sheetData>
  <mergeCells count="72">
    <mergeCell ref="L81:L82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L79:L80"/>
    <mergeCell ref="G79:G80"/>
    <mergeCell ref="H79:H80"/>
    <mergeCell ref="I79:I80"/>
    <mergeCell ref="J79:J80"/>
    <mergeCell ref="K79:K80"/>
    <mergeCell ref="B79:B80"/>
    <mergeCell ref="C79:C80"/>
    <mergeCell ref="D79:D80"/>
    <mergeCell ref="E79:E80"/>
    <mergeCell ref="F79:F80"/>
    <mergeCell ref="L73:L77"/>
    <mergeCell ref="A75:B75"/>
    <mergeCell ref="A76:A77"/>
    <mergeCell ref="B76:B77"/>
    <mergeCell ref="A78:B78"/>
    <mergeCell ref="H78:I78"/>
    <mergeCell ref="G73:G77"/>
    <mergeCell ref="H73:H77"/>
    <mergeCell ref="I73:I77"/>
    <mergeCell ref="J73:J77"/>
    <mergeCell ref="K73:K77"/>
    <mergeCell ref="A73:B74"/>
    <mergeCell ref="C73:C77"/>
    <mergeCell ref="D73:D77"/>
    <mergeCell ref="E73:E77"/>
    <mergeCell ref="F73:F77"/>
    <mergeCell ref="A6:M7"/>
    <mergeCell ref="A14:M15"/>
    <mergeCell ref="A30:M31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N14:N15"/>
    <mergeCell ref="N16:N18"/>
    <mergeCell ref="D16:D18"/>
    <mergeCell ref="B16:B18"/>
    <mergeCell ref="M32:M34"/>
    <mergeCell ref="I32:I34"/>
    <mergeCell ref="B32:B34"/>
    <mergeCell ref="E32:E34"/>
    <mergeCell ref="C32:C34"/>
    <mergeCell ref="H32:H34"/>
    <mergeCell ref="L32:L34"/>
    <mergeCell ref="K32:K34"/>
    <mergeCell ref="J32:J34"/>
    <mergeCell ref="G32:G34"/>
    <mergeCell ref="D32:D34"/>
    <mergeCell ref="A63:C63"/>
    <mergeCell ref="A68:B68"/>
    <mergeCell ref="A32:A34"/>
    <mergeCell ref="F32:F34"/>
    <mergeCell ref="A16:A18"/>
  </mergeCells>
  <phoneticPr fontId="31" type="noConversion"/>
  <printOptions horizontalCentered="1"/>
  <pageMargins left="0.23622047244094491" right="0.23622047244094491" top="0.74803149606299213" bottom="0.74803149606299213" header="0.31496062992125984" footer="0.31496062992125984"/>
  <pageSetup paperSize="256" scale="42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15" t="s">
        <v>25</v>
      </c>
      <c r="B3" s="16"/>
      <c r="C3" s="16"/>
      <c r="D3" s="16"/>
      <c r="E3" s="16"/>
      <c r="F3" s="16"/>
      <c r="G3" s="17"/>
      <c r="H3" s="18"/>
      <c r="I3" s="16"/>
      <c r="J3" s="19"/>
      <c r="K3" s="16"/>
      <c r="L3" s="20"/>
    </row>
    <row r="4" spans="1:12" ht="15" customHeight="1" x14ac:dyDescent="0.25">
      <c r="A4" s="254"/>
      <c r="B4" s="255"/>
      <c r="C4" s="37"/>
      <c r="D4" s="37"/>
      <c r="E4" s="37"/>
      <c r="F4" s="37"/>
      <c r="G4" s="38"/>
      <c r="H4" s="256" t="s">
        <v>7</v>
      </c>
      <c r="I4" s="259" t="s">
        <v>29</v>
      </c>
      <c r="J4" s="256" t="s">
        <v>26</v>
      </c>
      <c r="K4" s="259" t="s">
        <v>9</v>
      </c>
      <c r="L4" s="256" t="s">
        <v>10</v>
      </c>
    </row>
    <row r="5" spans="1:12" ht="11.25" customHeight="1" thickBot="1" x14ac:dyDescent="0.3">
      <c r="A5" s="260" t="s">
        <v>27</v>
      </c>
      <c r="B5" s="261"/>
      <c r="C5" s="39" t="s">
        <v>2</v>
      </c>
      <c r="D5" s="39" t="s">
        <v>28</v>
      </c>
      <c r="E5" s="39" t="s">
        <v>4</v>
      </c>
      <c r="F5" s="39" t="s">
        <v>5</v>
      </c>
      <c r="G5" s="40" t="s">
        <v>6</v>
      </c>
      <c r="H5" s="257"/>
      <c r="I5" s="257"/>
      <c r="J5" s="257"/>
      <c r="K5" s="257"/>
      <c r="L5" s="257"/>
    </row>
    <row r="6" spans="1:12" ht="15.75" hidden="1" customHeight="1" thickBot="1" x14ac:dyDescent="0.3">
      <c r="A6" s="262"/>
      <c r="B6" s="263"/>
      <c r="C6" s="41"/>
      <c r="D6" s="41"/>
      <c r="E6" s="41"/>
      <c r="F6" s="41"/>
      <c r="G6" s="40" t="s">
        <v>30</v>
      </c>
      <c r="H6" s="257"/>
      <c r="I6" s="257"/>
      <c r="J6" s="257"/>
      <c r="K6" s="257"/>
      <c r="L6" s="257"/>
    </row>
    <row r="7" spans="1:12" x14ac:dyDescent="0.25">
      <c r="A7" s="42"/>
      <c r="B7" s="43"/>
      <c r="C7" s="41"/>
      <c r="D7" s="41"/>
      <c r="E7" s="41"/>
      <c r="F7" s="41"/>
      <c r="G7" s="40"/>
      <c r="H7" s="257"/>
      <c r="I7" s="257"/>
      <c r="J7" s="257"/>
      <c r="K7" s="257"/>
      <c r="L7" s="257"/>
    </row>
    <row r="8" spans="1:12" x14ac:dyDescent="0.25">
      <c r="A8" s="44" t="s">
        <v>31</v>
      </c>
      <c r="B8" s="45" t="s">
        <v>32</v>
      </c>
      <c r="C8" s="46"/>
      <c r="D8" s="46"/>
      <c r="E8" s="46"/>
      <c r="F8" s="46"/>
      <c r="G8" s="47"/>
      <c r="H8" s="258"/>
      <c r="I8" s="258"/>
      <c r="J8" s="258"/>
      <c r="K8" s="258"/>
      <c r="L8" s="258"/>
    </row>
    <row r="9" spans="1:12" x14ac:dyDescent="0.25">
      <c r="A9" s="253"/>
      <c r="B9" s="253"/>
      <c r="C9" s="48"/>
      <c r="D9" s="48"/>
      <c r="E9" s="48"/>
      <c r="F9" s="48"/>
      <c r="G9" s="48"/>
      <c r="H9" s="253"/>
      <c r="I9" s="253"/>
      <c r="J9" s="48"/>
      <c r="K9" s="48"/>
      <c r="L9" s="48"/>
    </row>
    <row r="10" spans="1:12" x14ac:dyDescent="0.25">
      <c r="A10" s="34" t="s">
        <v>33</v>
      </c>
      <c r="B10" s="245">
        <v>43699</v>
      </c>
      <c r="C10" s="246" t="s">
        <v>35</v>
      </c>
      <c r="D10" s="250" t="s">
        <v>36</v>
      </c>
      <c r="E10" s="250" t="s">
        <v>37</v>
      </c>
      <c r="F10" s="244" t="s">
        <v>24</v>
      </c>
      <c r="G10" s="244" t="s">
        <v>16</v>
      </c>
      <c r="H10" s="251">
        <v>27378</v>
      </c>
      <c r="I10" s="241" t="s">
        <v>38</v>
      </c>
      <c r="J10" s="242">
        <v>980.50699999999995</v>
      </c>
      <c r="K10" s="248" t="s">
        <v>15</v>
      </c>
      <c r="L10" s="244" t="s">
        <v>23</v>
      </c>
    </row>
    <row r="11" spans="1:12" x14ac:dyDescent="0.25">
      <c r="A11" s="34" t="s">
        <v>34</v>
      </c>
      <c r="B11" s="245"/>
      <c r="C11" s="247"/>
      <c r="D11" s="250"/>
      <c r="E11" s="250"/>
      <c r="F11" s="244"/>
      <c r="G11" s="244"/>
      <c r="H11" s="252"/>
      <c r="I11" s="241"/>
      <c r="J11" s="242"/>
      <c r="K11" s="249"/>
      <c r="L11" s="244"/>
    </row>
    <row r="12" spans="1:12" x14ac:dyDescent="0.25">
      <c r="A12" s="34" t="s">
        <v>39</v>
      </c>
      <c r="B12" s="245">
        <v>43705</v>
      </c>
      <c r="C12" s="246" t="s">
        <v>47</v>
      </c>
      <c r="D12" s="250" t="s">
        <v>48</v>
      </c>
      <c r="E12" s="250" t="s">
        <v>41</v>
      </c>
      <c r="F12" s="244" t="s">
        <v>24</v>
      </c>
      <c r="G12" s="244" t="s">
        <v>16</v>
      </c>
      <c r="H12" s="251">
        <v>29178</v>
      </c>
      <c r="I12" s="241" t="s">
        <v>38</v>
      </c>
      <c r="J12" s="242">
        <v>1048.3399999999999</v>
      </c>
      <c r="K12" s="243" t="s">
        <v>15</v>
      </c>
      <c r="L12" s="244" t="s">
        <v>23</v>
      </c>
    </row>
    <row r="13" spans="1:12" x14ac:dyDescent="0.25">
      <c r="A13" s="35" t="s">
        <v>40</v>
      </c>
      <c r="B13" s="245"/>
      <c r="C13" s="247"/>
      <c r="D13" s="250"/>
      <c r="E13" s="250"/>
      <c r="F13" s="244"/>
      <c r="G13" s="244"/>
      <c r="H13" s="252"/>
      <c r="I13" s="241"/>
      <c r="J13" s="242"/>
      <c r="K13" s="243"/>
      <c r="L13" s="244"/>
    </row>
    <row r="14" spans="1:12" x14ac:dyDescent="0.25">
      <c r="A14" s="36" t="s">
        <v>42</v>
      </c>
      <c r="B14" s="245">
        <v>43706</v>
      </c>
      <c r="C14" s="246" t="s">
        <v>44</v>
      </c>
      <c r="D14" s="246" t="s">
        <v>45</v>
      </c>
      <c r="E14" s="246" t="s">
        <v>46</v>
      </c>
      <c r="F14" s="244" t="s">
        <v>24</v>
      </c>
      <c r="G14" s="244" t="s">
        <v>16</v>
      </c>
      <c r="H14" s="240">
        <v>27378</v>
      </c>
      <c r="I14" s="241" t="s">
        <v>38</v>
      </c>
      <c r="J14" s="242">
        <v>2158.1999999999998</v>
      </c>
      <c r="K14" s="243" t="s">
        <v>15</v>
      </c>
      <c r="L14" s="244" t="s">
        <v>18</v>
      </c>
    </row>
    <row r="15" spans="1:12" x14ac:dyDescent="0.25">
      <c r="A15" s="35" t="s">
        <v>43</v>
      </c>
      <c r="B15" s="245"/>
      <c r="C15" s="247"/>
      <c r="D15" s="247"/>
      <c r="E15" s="247"/>
      <c r="F15" s="244"/>
      <c r="G15" s="244"/>
      <c r="H15" s="240"/>
      <c r="I15" s="241"/>
      <c r="J15" s="242"/>
      <c r="K15" s="243"/>
      <c r="L15" s="244"/>
    </row>
    <row r="16" spans="1:12" ht="16.5" thickBot="1" x14ac:dyDescent="0.3">
      <c r="A16" s="26"/>
      <c r="B16" s="25"/>
      <c r="C16" s="24"/>
      <c r="D16" s="24"/>
      <c r="E16" s="24"/>
      <c r="F16" s="24"/>
      <c r="G16" s="27"/>
      <c r="H16" s="28"/>
      <c r="I16" s="29"/>
      <c r="J16" s="30"/>
      <c r="K16" s="31"/>
      <c r="L16" s="24"/>
    </row>
    <row r="17" spans="3:10" ht="29.25" thickBot="1" x14ac:dyDescent="0.5">
      <c r="C17" s="21"/>
      <c r="D17" s="22"/>
      <c r="E17" s="11"/>
      <c r="F17" s="238" t="s">
        <v>14</v>
      </c>
      <c r="G17" s="239"/>
      <c r="H17" s="49">
        <f>SUM(H10:H11:H12:H13,H14,H15)</f>
        <v>83934</v>
      </c>
      <c r="I17" s="23"/>
      <c r="J17" s="33">
        <f>SUM(J10,J15)</f>
        <v>980.50699999999995</v>
      </c>
    </row>
  </sheetData>
  <mergeCells count="44">
    <mergeCell ref="A4:B4"/>
    <mergeCell ref="H4:H8"/>
    <mergeCell ref="J4:J8"/>
    <mergeCell ref="K4:K8"/>
    <mergeCell ref="L4:L8"/>
    <mergeCell ref="A5:B5"/>
    <mergeCell ref="A6:B6"/>
    <mergeCell ref="I4:I8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L14:L15"/>
    <mergeCell ref="B14:B15"/>
    <mergeCell ref="C14:C15"/>
    <mergeCell ref="D14:D15"/>
    <mergeCell ref="E14:E15"/>
    <mergeCell ref="F14:F15"/>
    <mergeCell ref="G14:G15"/>
    <mergeCell ref="F17:G17"/>
    <mergeCell ref="H14:H15"/>
    <mergeCell ref="I14:I15"/>
    <mergeCell ref="J14:J15"/>
    <mergeCell ref="K14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Nancy Benavides</cp:lastModifiedBy>
  <cp:lastPrinted>2023-01-05T20:07:52Z</cp:lastPrinted>
  <dcterms:created xsi:type="dcterms:W3CDTF">2011-04-07T12:29:15Z</dcterms:created>
  <dcterms:modified xsi:type="dcterms:W3CDTF">2023-03-16T14:08:03Z</dcterms:modified>
</cp:coreProperties>
</file>