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Hoja1!$A$6:$N$115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2" i="1" l="1"/>
  <c r="J90" i="1"/>
  <c r="H90" i="1"/>
  <c r="K81" i="1"/>
  <c r="J81" i="1"/>
  <c r="H81" i="1"/>
  <c r="K67" i="1" l="1"/>
  <c r="J67" i="1"/>
  <c r="H67" i="1"/>
  <c r="H43" i="1" l="1"/>
  <c r="J43" i="1"/>
  <c r="K43" i="1"/>
  <c r="K101" i="1" s="1"/>
  <c r="J98" i="1" l="1"/>
  <c r="J101" i="1" s="1"/>
  <c r="H98" i="1"/>
  <c r="H101" i="1" s="1"/>
  <c r="J17" i="2" l="1"/>
  <c r="H17" i="2"/>
</calcChain>
</file>

<file path=xl/sharedStrings.xml><?xml version="1.0" encoding="utf-8"?>
<sst xmlns="http://schemas.openxmlformats.org/spreadsheetml/2006/main" count="478" uniqueCount="208">
  <si>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</si>
  <si>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</si>
  <si>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</si>
  <si>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</si>
  <si>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</si>
  <si>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</si>
  <si>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</si>
  <si>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</si>
  <si>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</si>
  <si>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</si>
  <si>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</si>
  <si>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</si>
  <si>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</si>
  <si>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</si>
  <si>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</si>
  <si>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</si>
  <si>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</si>
  <si>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</si>
  <si>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</si>
  <si>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</si>
  <si>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</si>
  <si>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</si>
  <si>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</si>
  <si>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</si>
  <si>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</si>
  <si>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</si>
  <si>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</si>
  <si>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</si>
  <si>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</si>
  <si>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</si>
  <si>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</si>
  <si>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</si>
  <si>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</si>
  <si>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</si>
  <si>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</si>
  <si>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</si>
  <si>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</si>
  <si>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</si>
  <si>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</si>
  <si>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</si>
  <si>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</si>
  <si>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</si>
  <si>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</si>
  <si>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</si>
  <si>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</si>
  <si>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</si>
  <si>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</si>
  <si>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</si>
  <si>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</si>
  <si>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LGUC., OGUC Y PRC</t>
  </si>
  <si>
    <t xml:space="preserve"> </t>
  </si>
  <si>
    <t>N. JOFRE</t>
  </si>
  <si>
    <t>MODIFICACION</t>
  </si>
  <si>
    <t>TOTAL</t>
  </si>
  <si>
    <t>AMPLIACION</t>
  </si>
  <si>
    <t>A N T E P R O Y E C T O S</t>
  </si>
  <si>
    <t>PERMISO N°</t>
  </si>
  <si>
    <t>RESOLUCION FECHA</t>
  </si>
  <si>
    <t>DESCIPCION PROYECTO</t>
  </si>
  <si>
    <t>SUPERFICIE M2</t>
  </si>
  <si>
    <t>ANTEPROYECTO</t>
  </si>
  <si>
    <t>AMPLIACION MAYOR</t>
  </si>
  <si>
    <t>MODIFICACION DE PROYECTO OBRA NUEVA</t>
  </si>
  <si>
    <t>GIANFRANCO MORONI</t>
  </si>
  <si>
    <t>ALVARO READI ANANIAS</t>
  </si>
  <si>
    <t>AZUL 985</t>
  </si>
  <si>
    <t>JULIO PINEDA BASSO</t>
  </si>
  <si>
    <t>AARON ARANIS CORTES ROJAS</t>
  </si>
  <si>
    <t>PINTOR COME SAN MARTIN 2377</t>
  </si>
  <si>
    <t>MIRIAM SEPULVEDA ELJATIB</t>
  </si>
  <si>
    <t>OBRA NUEVA</t>
  </si>
  <si>
    <t>9M</t>
  </si>
  <si>
    <t>INMOBILIARIA BUENAVISTA S.A.</t>
  </si>
  <si>
    <t>ALVARO CASANOVA 1826</t>
  </si>
  <si>
    <t>PABLO BERNALES ROMERO</t>
  </si>
  <si>
    <t>CARLOS CEPEDA CANALES</t>
  </si>
  <si>
    <t>14M</t>
  </si>
  <si>
    <t>GRAN ABUELO INVERSIONES SPA</t>
  </si>
  <si>
    <t>JEAN CARLOS PEREZ ROSALES</t>
  </si>
  <si>
    <t>A. ESPEJO</t>
  </si>
  <si>
    <t>ARRIETA CAÑAS 5725</t>
  </si>
  <si>
    <t>PABLO GELLONA VIAL</t>
  </si>
  <si>
    <t>MARCELA HORMAZABAL MUTIS</t>
  </si>
  <si>
    <t>CRISTIAN ORTIZ SIERRA / CLAUDIA AYALA TRONCOSO</t>
  </si>
  <si>
    <t>LORELEY 400</t>
  </si>
  <si>
    <t>IVAN KIYOSHI ALDAY KAWAZOE</t>
  </si>
  <si>
    <t>MIGUELINA REBECA BARRUETO SILVA</t>
  </si>
  <si>
    <t>PALMAS DE MALORCA 468</t>
  </si>
  <si>
    <t>VANESSA BERMEDO GONZALEZ</t>
  </si>
  <si>
    <t>STEFANNIE MASSMANN WYNEKEN</t>
  </si>
  <si>
    <t>GONZALEZ MALBRAN 4470</t>
  </si>
  <si>
    <t>HERNAN PRICE GONZALEZ</t>
  </si>
  <si>
    <t>NATALIA ZUÑIGA / NICOLAS ROSSO</t>
  </si>
  <si>
    <t>IGNACIO PINTO HONORATO</t>
  </si>
  <si>
    <t>RODRIGO ESTAY BARRIENTOS / ANA FICA DELGADO</t>
  </si>
  <si>
    <t>ALCALDE MANUEL DE LA LASTRA 2462</t>
  </si>
  <si>
    <t>CAROLINA VON UNGER THAUBY</t>
  </si>
  <si>
    <t>GABRIEL DANNUNZIO 7041</t>
  </si>
  <si>
    <t>SANTA RITA 528</t>
  </si>
  <si>
    <t>ASDRUBAL JOEL ZERPA LINARES</t>
  </si>
  <si>
    <t>SERGIO ANDRES DUARTE MORALES</t>
  </si>
  <si>
    <t>PASAJE PRIVADO SANCHEZ FONTECILLA 4846</t>
  </si>
  <si>
    <t>ALEJANDRO SOFFIA</t>
  </si>
  <si>
    <t>GUNTHER GIESECKE / ERIKA ASTORGA</t>
  </si>
  <si>
    <t>23 DE FEBRERO 8327</t>
  </si>
  <si>
    <t>RAFAEL JANA BITRAN</t>
  </si>
  <si>
    <t>MARCELA RETAMAL VALENZUELA</t>
  </si>
  <si>
    <t>PASAJE PRIVADO PAULA JARAQUEMADA 341-D</t>
  </si>
  <si>
    <t>MARCELO DIGMANN RODRIGUEZ</t>
  </si>
  <si>
    <t>ANA WALLACE RICHARZ</t>
  </si>
  <si>
    <t>SIMON GONZALEZ 8360</t>
  </si>
  <si>
    <t>CLAUDIA PIZARRO CLARK</t>
  </si>
  <si>
    <t>NUEVOS DESARROLLOS S.A.</t>
  </si>
  <si>
    <t>AV. LARRAIN 5862 L- MP1030</t>
  </si>
  <si>
    <t>DIEGO NAVARRO MONTERO</t>
  </si>
  <si>
    <t>COMERCIO</t>
  </si>
  <si>
    <t>INMOBILIARIA PLAZA EGAÑA S.A.</t>
  </si>
  <si>
    <t>AV. OSSA 235 OF. 965</t>
  </si>
  <si>
    <t>ALEJANDRO ALVARES RINCON</t>
  </si>
  <si>
    <t>CONSULTA DENTAL</t>
  </si>
  <si>
    <t>INMOBILIARIA OROCOIPO LTDA.</t>
  </si>
  <si>
    <t>ALVARO CASANOVA 1453 - U</t>
  </si>
  <si>
    <t>125.2</t>
  </si>
  <si>
    <t>6,47M</t>
  </si>
  <si>
    <t>ALVARO CASANOVA 1453 - T</t>
  </si>
  <si>
    <t>BARBARA ALVAREZ HUERTA / JUAN BERNATH BARDINA</t>
  </si>
  <si>
    <t>PASAJE PRIVADO ESCULTORA REBECA MATTE 2415-A</t>
  </si>
  <si>
    <t>ROBERTO CASALS</t>
  </si>
  <si>
    <t>GERARDO PINCHEIRA GONZALEZ</t>
  </si>
  <si>
    <t>PASAJE PUBLICO FIDIAS 734-B</t>
  </si>
  <si>
    <t>MANUEL BASULTO ECHAIZ</t>
  </si>
  <si>
    <t>RECONSTRUCCION</t>
  </si>
  <si>
    <t>3,50M</t>
  </si>
  <si>
    <t xml:space="preserve">CERTIFICADO N° </t>
  </si>
  <si>
    <t>NORMAS EPECIALES</t>
  </si>
  <si>
    <t>CERTIFICADO DE REGULARIZACION (Permiso y Recepcion Definitiva) VIVIENDA CUYOS RECINTOS HABITABLES INLUIDOS BAÑO Y CONINA NO EXCEDAN DE 90 M2, DE HASTA 1000 UF, ACOGIDA AL TITULO I DE LA LEY N° 20.898</t>
  </si>
  <si>
    <t xml:space="preserve">CERTIFICADO DE REGULARIZACION LEY 20.898 </t>
  </si>
  <si>
    <t>ANDREA QUEZADA SCRIVANTI</t>
  </si>
  <si>
    <t>PASAJE PRIVADO SIMON BOLIVAR 7459-G</t>
  </si>
  <si>
    <t>JAVIER FUENZALIDA SALAZAR</t>
  </si>
  <si>
    <t>JAVIER SCHWEIKART</t>
  </si>
  <si>
    <r>
      <t>CERTIFICADO DE REGULARIZACION EDIFICACION ANTIGUA (</t>
    </r>
    <r>
      <rPr>
        <b/>
        <sz val="18"/>
        <color theme="1"/>
        <rFont val="Arial"/>
        <family val="2"/>
      </rPr>
      <t>DE CUALQUIER DESTINO, CONSTRUIDAS ANTES DEL 31.07.1959)</t>
    </r>
  </si>
  <si>
    <t>CARLOS NAZARIT 196</t>
  </si>
  <si>
    <t>MONTSERRAT COSTAS MORENO</t>
  </si>
  <si>
    <t>CERTIFICADO DE REGULARIZACION EDIFICACION ANTIGUA DE CUALQUIER DESTINO CONSTRUIDA ANTES DEL 31.07.1959</t>
  </si>
  <si>
    <t>BICE VIDA COMPAÑÍA DE SEGUROS S.A.</t>
  </si>
  <si>
    <t>AV. OSSA 235 EST. 134-135-136</t>
  </si>
  <si>
    <t>PAULA ENGEL HORMAZABAL</t>
  </si>
  <si>
    <t>SARAH DEVETAK ALVAREZ</t>
  </si>
  <si>
    <t>ALVARO CASANOVA 1453 - X</t>
  </si>
  <si>
    <t>INMOBILIARIA REINA DEL PACIFICO</t>
  </si>
  <si>
    <t>AV.OSSA 235 OF. 815-820</t>
  </si>
  <si>
    <t>MARIA FLORES SANTANDER</t>
  </si>
  <si>
    <t>ESMAX DISTRIBUCION SPA</t>
  </si>
  <si>
    <t>AV. PRINCIPE DE GALES 6853</t>
  </si>
  <si>
    <t>SEBASTIAN BRAVO MORENO</t>
  </si>
  <si>
    <t>ALVARO CASANOVA 1453 - O</t>
  </si>
  <si>
    <t>6,16M</t>
  </si>
  <si>
    <t>ALVARO CASANOVA 1453 - G</t>
  </si>
  <si>
    <t>ALVARO CASANOVA 1453 - Q</t>
  </si>
  <si>
    <t>ALVARO CASANOVA 1453 - N</t>
  </si>
  <si>
    <t>ALVARO CASANOVA 1453 - R</t>
  </si>
  <si>
    <t>ALVARO CASANOVA 1453 - V</t>
  </si>
  <si>
    <t>ALVARO CASANOVA 1453 - W</t>
  </si>
  <si>
    <t>ALVARO CASANOVA 1453 - Y</t>
  </si>
  <si>
    <t>ALESSANDRO ZOFFOLI GARCIA</t>
  </si>
  <si>
    <t>INVERSIONES INMOBILIARIAS Y CONSTRUCCIONES PEREZ E HIJOS S.A. (INPESA S.A.)</t>
  </si>
  <si>
    <t>LAS CARRETAS 2254</t>
  </si>
  <si>
    <t>GONZALO PEREZ NANJARI</t>
  </si>
  <si>
    <t>CAROLINA GOLDSACK GIL</t>
  </si>
  <si>
    <t>CARLOS LINEROS ECHEVERRIA</t>
  </si>
  <si>
    <t>ARQUITECTO</t>
  </si>
  <si>
    <t>DIRECTOR DE OBRAS</t>
  </si>
  <si>
    <t>CLE/MGA/AEA/mpa.</t>
  </si>
  <si>
    <t>LA REINA</t>
  </si>
  <si>
    <t>7,17M</t>
  </si>
  <si>
    <t>7,5M</t>
  </si>
  <si>
    <t>INMOBILIARIA ACTUAL PLAZA EGAÑA S.A.</t>
  </si>
  <si>
    <t>37,42M</t>
  </si>
  <si>
    <t>VICENTE PEREZ ROSALES 1724</t>
  </si>
  <si>
    <t>VIVIENDA/ COMERCIO</t>
  </si>
  <si>
    <t>DFLN °2/59, LEY 21442 (COPROP. INMOB. TIPO A) ART.165 LGUC, OGUC, PRC Y LGUC</t>
  </si>
  <si>
    <t>8,24M</t>
  </si>
  <si>
    <t>5,87M</t>
  </si>
  <si>
    <t>MODIFICACION DE PROYECTO AMPLIACION MAYOR</t>
  </si>
  <si>
    <t>2,8M</t>
  </si>
  <si>
    <t>INMOBILIARIA FRANCISCO VILLAGRA SPA</t>
  </si>
  <si>
    <t>AV.FRANCISCO DE VILLAGRA 5757</t>
  </si>
  <si>
    <t>FRANCISCO RUIZ TAGLE CRUZAT</t>
  </si>
  <si>
    <t xml:space="preserve"> OBRA NUEVA</t>
  </si>
  <si>
    <t xml:space="preserve">CONJUNTO ARMONICO LEY 21.442 (EX 19537) COPROP.INMOB. TIPO A ART. 2.6.11.OGUC,ART.2.6.9. OGUC  </t>
  </si>
  <si>
    <t>37,5M</t>
  </si>
  <si>
    <t>AV. LARRAIN 5862 Local B-1056-1060-1064</t>
  </si>
  <si>
    <t>CENTRO ESTETICA</t>
  </si>
  <si>
    <t>SALA REAS Y EQUIPOS</t>
  </si>
  <si>
    <t>INMOBILIARIA AGRICOLACOM BALTIERRA S.A.</t>
  </si>
  <si>
    <t>MONSEÑOR EDWARDS 1959</t>
  </si>
  <si>
    <t>MODIFICACION DE PROYECTO AMPLIACION HASTA 100 M2</t>
  </si>
  <si>
    <t>JOANNA ZAMORA SEPULVEDA</t>
  </si>
  <si>
    <t>FERNANDO CALLEJAS MATURANA</t>
  </si>
  <si>
    <t>MONICA MARTINEZ RODRIGUEZ</t>
  </si>
  <si>
    <t>JAVIER CABRERA RUIZ</t>
  </si>
  <si>
    <t>PASAJE PUBLICO SIMON BOLIVAR 7259-F</t>
  </si>
  <si>
    <t>ART. 1.4.11  DE LA OGUC, DFL N°2/59, LEY 21.442 COPROP. INMOB. TIPO-A ART. 6.1.8. OGUC</t>
  </si>
  <si>
    <t>JUAN SEGURA YAÑEZ</t>
  </si>
  <si>
    <t>CAMARONES 647</t>
  </si>
  <si>
    <t>MARIA VICTORIA CASAS ATALA</t>
  </si>
  <si>
    <t xml:space="preserve">ESTADISTICAS DE PERMISOS, RESOLUCIONES Y OTROS  MES DE SEPTIEMBRE 2022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</si>
</sst>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</numFmts>
  <fonts count="3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4" fontId="25" fillId="0" borderId="1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 applyBorder="1"/>
    <xf numFmtId="4" fontId="23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2" fillId="0" borderId="0" xfId="0" applyFont="1"/>
    <xf numFmtId="14" fontId="2" fillId="0" borderId="0" xfId="0" applyNumberFormat="1" applyFont="1"/>
    <xf numFmtId="167" fontId="1" fillId="0" borderId="12" xfId="0" applyNumberFormat="1" applyFont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2" fontId="11" fillId="2" borderId="12" xfId="0" applyNumberFormat="1" applyFont="1" applyFill="1" applyBorder="1"/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6" fontId="11" fillId="2" borderId="12" xfId="0" applyNumberFormat="1" applyFont="1" applyFill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3" fontId="28" fillId="0" borderId="12" xfId="0" applyNumberFormat="1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 wrapText="1"/>
    </xf>
    <xf numFmtId="3" fontId="1" fillId="0" borderId="12" xfId="0" applyNumberFormat="1" applyFont="1" applyFill="1" applyBorder="1" applyAlignment="1">
      <alignment horizontal="right" vertical="center"/>
    </xf>
    <xf numFmtId="14" fontId="1" fillId="0" borderId="24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4" xfId="0" quotePrefix="1" applyFont="1" applyFill="1" applyBorder="1" applyAlignment="1">
      <alignment horizontal="center" vertical="center" wrapText="1"/>
    </xf>
    <xf numFmtId="42" fontId="1" fillId="0" borderId="24" xfId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" fillId="7" borderId="12" xfId="0" applyFont="1" applyFill="1" applyBorder="1" applyAlignment="1">
      <alignment horizontal="right" vertical="center" wrapText="1"/>
    </xf>
    <xf numFmtId="0" fontId="2" fillId="7" borderId="12" xfId="0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30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7" borderId="0" xfId="0" applyFont="1" applyFill="1" applyBorder="1" applyAlignment="1">
      <alignment vertical="center" wrapText="1"/>
    </xf>
    <xf numFmtId="0" fontId="10" fillId="6" borderId="38" xfId="0" applyFont="1" applyFill="1" applyBorder="1" applyAlignment="1">
      <alignment vertical="center"/>
    </xf>
    <xf numFmtId="0" fontId="0" fillId="6" borderId="39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/>
    </xf>
    <xf numFmtId="167" fontId="2" fillId="3" borderId="12" xfId="0" applyNumberFormat="1" applyFont="1" applyFill="1" applyBorder="1" applyAlignment="1">
      <alignment horizontal="right" vertical="center"/>
    </xf>
    <xf numFmtId="0" fontId="18" fillId="5" borderId="12" xfId="0" applyFont="1" applyFill="1" applyBorder="1"/>
    <xf numFmtId="42" fontId="31" fillId="5" borderId="12" xfId="0" applyNumberFormat="1" applyFont="1" applyFill="1" applyBorder="1"/>
    <xf numFmtId="4" fontId="31" fillId="5" borderId="12" xfId="0" applyNumberFormat="1" applyFont="1" applyFill="1" applyBorder="1"/>
    <xf numFmtId="14" fontId="0" fillId="0" borderId="0" xfId="0" applyNumberFormat="1"/>
    <xf numFmtId="0" fontId="31" fillId="0" borderId="0" xfId="0" applyFont="1" applyAlignment="1">
      <alignment horizontal="center"/>
    </xf>
    <xf numFmtId="3" fontId="28" fillId="0" borderId="24" xfId="0" applyNumberFormat="1" applyFont="1" applyFill="1" applyBorder="1" applyAlignment="1">
      <alignment horizontal="center" vertical="center"/>
    </xf>
    <xf numFmtId="1" fontId="23" fillId="0" borderId="12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3" fontId="26" fillId="3" borderId="19" xfId="0" applyNumberFormat="1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4" fontId="26" fillId="3" borderId="19" xfId="0" applyNumberFormat="1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3" fontId="26" fillId="3" borderId="26" xfId="0" applyNumberFormat="1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4" fontId="26" fillId="3" borderId="26" xfId="0" applyNumberFormat="1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 wrapText="1"/>
    </xf>
    <xf numFmtId="167" fontId="1" fillId="0" borderId="24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7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6</xdr:row>
      <xdr:rowOff>95250</xdr:rowOff>
    </xdr:from>
    <xdr:to>
      <xdr:col>2</xdr:col>
      <xdr:colOff>1285875</xdr:colOff>
      <xdr:row>11</xdr:row>
      <xdr:rowOff>35719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285750"/>
          <a:ext cx="32146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zoomScale="80" zoomScaleNormal="80" zoomScaleSheetLayoutView="100" zoomScalePageLayoutView="50" workbookViewId="0">
      <selection activeCell="H111" sqref="H111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00" t="s">
        <v>50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102"/>
    </row>
    <row r="7" spans="1:14" ht="10.5" customHeight="1" thickBot="1" x14ac:dyDescent="0.3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103"/>
    </row>
    <row r="8" spans="1:14" x14ac:dyDescent="0.25">
      <c r="A8" s="210" t="s">
        <v>207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104"/>
    </row>
    <row r="9" spans="1:14" x14ac:dyDescent="0.25">
      <c r="A9" s="212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104"/>
    </row>
    <row r="10" spans="1:14" x14ac:dyDescent="0.25">
      <c r="A10" s="212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104"/>
    </row>
    <row r="11" spans="1:14" ht="6" customHeight="1" thickBot="1" x14ac:dyDescent="0.3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105"/>
    </row>
    <row r="12" spans="1:14" s="75" customFormat="1" ht="6" customHeight="1" x14ac:dyDescent="0.25">
      <c r="A12" s="100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04"/>
    </row>
    <row r="13" spans="1:14" s="75" customFormat="1" ht="6" customHeight="1" thickBot="1" x14ac:dyDescent="0.3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106"/>
    </row>
    <row r="14" spans="1:14" x14ac:dyDescent="0.25">
      <c r="A14" s="204" t="s">
        <v>12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17"/>
    </row>
    <row r="15" spans="1:14" ht="15.75" thickBot="1" x14ac:dyDescent="0.3">
      <c r="A15" s="206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18"/>
    </row>
    <row r="16" spans="1:14" x14ac:dyDescent="0.25">
      <c r="A16" s="195" t="s">
        <v>0</v>
      </c>
      <c r="B16" s="195" t="s">
        <v>1</v>
      </c>
      <c r="C16" s="215" t="s">
        <v>2</v>
      </c>
      <c r="D16" s="195" t="s">
        <v>3</v>
      </c>
      <c r="E16" s="195" t="s">
        <v>4</v>
      </c>
      <c r="F16" s="195" t="s">
        <v>5</v>
      </c>
      <c r="G16" s="195" t="s">
        <v>6</v>
      </c>
      <c r="H16" s="195" t="s">
        <v>7</v>
      </c>
      <c r="I16" s="195" t="s">
        <v>8</v>
      </c>
      <c r="J16" s="195" t="s">
        <v>11</v>
      </c>
      <c r="K16" s="199" t="s">
        <v>21</v>
      </c>
      <c r="L16" s="195" t="s">
        <v>9</v>
      </c>
      <c r="M16" s="195" t="s">
        <v>10</v>
      </c>
      <c r="N16" s="199" t="s">
        <v>19</v>
      </c>
    </row>
    <row r="17" spans="1:14" x14ac:dyDescent="0.25">
      <c r="A17" s="195"/>
      <c r="B17" s="195"/>
      <c r="C17" s="215"/>
      <c r="D17" s="195"/>
      <c r="E17" s="195"/>
      <c r="F17" s="197"/>
      <c r="G17" s="197"/>
      <c r="H17" s="197"/>
      <c r="I17" s="197"/>
      <c r="J17" s="197"/>
      <c r="K17" s="195"/>
      <c r="L17" s="197"/>
      <c r="M17" s="197"/>
      <c r="N17" s="195"/>
    </row>
    <row r="18" spans="1:14" ht="9" customHeight="1" thickBot="1" x14ac:dyDescent="0.3">
      <c r="A18" s="196"/>
      <c r="B18" s="196"/>
      <c r="C18" s="216"/>
      <c r="D18" s="196"/>
      <c r="E18" s="196"/>
      <c r="F18" s="198"/>
      <c r="G18" s="198"/>
      <c r="H18" s="198"/>
      <c r="I18" s="198"/>
      <c r="J18" s="198"/>
      <c r="K18" s="196"/>
      <c r="L18" s="198"/>
      <c r="M18" s="198"/>
      <c r="N18" s="196"/>
    </row>
    <row r="19" spans="1:14" s="75" customFormat="1" ht="27" customHeight="1" x14ac:dyDescent="0.25">
      <c r="A19" s="87"/>
      <c r="B19" s="87"/>
      <c r="C19" s="88"/>
      <c r="D19" s="87"/>
      <c r="E19" s="87"/>
      <c r="F19" s="89"/>
      <c r="G19" s="89"/>
      <c r="H19" s="89"/>
      <c r="I19" s="89"/>
      <c r="J19" s="89"/>
      <c r="K19" s="87"/>
      <c r="L19" s="89"/>
      <c r="M19" s="89"/>
      <c r="N19" s="101"/>
    </row>
    <row r="20" spans="1:14" s="2" customFormat="1" ht="51.75" customHeight="1" x14ac:dyDescent="0.25">
      <c r="A20" s="133">
        <v>14582</v>
      </c>
      <c r="B20" s="86">
        <v>44806</v>
      </c>
      <c r="C20" s="5" t="s">
        <v>186</v>
      </c>
      <c r="D20" s="5" t="s">
        <v>187</v>
      </c>
      <c r="E20" s="5" t="s">
        <v>188</v>
      </c>
      <c r="F20" s="9" t="s">
        <v>63</v>
      </c>
      <c r="G20" s="9" t="s">
        <v>16</v>
      </c>
      <c r="H20" s="21">
        <v>44574491</v>
      </c>
      <c r="I20" s="9" t="s">
        <v>189</v>
      </c>
      <c r="J20" s="10">
        <v>18916.23</v>
      </c>
      <c r="K20" s="10">
        <v>4039.92</v>
      </c>
      <c r="L20" s="4" t="s">
        <v>190</v>
      </c>
      <c r="M20" s="7" t="s">
        <v>51</v>
      </c>
      <c r="N20" s="76" t="s">
        <v>191</v>
      </c>
    </row>
    <row r="21" spans="1:14" s="2" customFormat="1" ht="30" x14ac:dyDescent="0.25">
      <c r="A21" s="133">
        <v>14583</v>
      </c>
      <c r="B21" s="86">
        <v>44810</v>
      </c>
      <c r="C21" s="5" t="s">
        <v>64</v>
      </c>
      <c r="D21" s="5" t="s">
        <v>65</v>
      </c>
      <c r="E21" s="5" t="s">
        <v>66</v>
      </c>
      <c r="F21" s="9" t="s">
        <v>17</v>
      </c>
      <c r="G21" s="9" t="s">
        <v>16</v>
      </c>
      <c r="H21" s="21">
        <v>44631</v>
      </c>
      <c r="I21" s="9" t="s">
        <v>184</v>
      </c>
      <c r="J21" s="10">
        <v>11.64</v>
      </c>
      <c r="K21" s="10">
        <v>718</v>
      </c>
      <c r="L21" s="4" t="s">
        <v>49</v>
      </c>
      <c r="M21" s="7" t="s">
        <v>51</v>
      </c>
      <c r="N21" s="76" t="s">
        <v>185</v>
      </c>
    </row>
    <row r="22" spans="1:14" s="2" customFormat="1" ht="20.25" x14ac:dyDescent="0.25">
      <c r="A22" s="133">
        <v>14584</v>
      </c>
      <c r="B22" s="86">
        <v>44811</v>
      </c>
      <c r="C22" s="5" t="s">
        <v>67</v>
      </c>
      <c r="D22" s="5" t="s">
        <v>68</v>
      </c>
      <c r="E22" s="5" t="s">
        <v>69</v>
      </c>
      <c r="F22" s="9" t="s">
        <v>17</v>
      </c>
      <c r="G22" s="9" t="s">
        <v>16</v>
      </c>
      <c r="H22" s="21">
        <v>333191</v>
      </c>
      <c r="I22" s="9" t="s">
        <v>70</v>
      </c>
      <c r="J22" s="10">
        <v>139.38</v>
      </c>
      <c r="K22" s="109">
        <v>325</v>
      </c>
      <c r="L22" s="4" t="s">
        <v>15</v>
      </c>
      <c r="M22" s="7" t="s">
        <v>18</v>
      </c>
      <c r="N22" s="132" t="s">
        <v>183</v>
      </c>
    </row>
    <row r="23" spans="1:14" s="2" customFormat="1" ht="30" x14ac:dyDescent="0.25">
      <c r="A23" s="133">
        <v>14585</v>
      </c>
      <c r="B23" s="86">
        <v>44812</v>
      </c>
      <c r="C23" s="5" t="s">
        <v>72</v>
      </c>
      <c r="D23" s="5" t="s">
        <v>73</v>
      </c>
      <c r="E23" s="5" t="s">
        <v>74</v>
      </c>
      <c r="F23" s="9" t="s">
        <v>75</v>
      </c>
      <c r="G23" s="9" t="s">
        <v>16</v>
      </c>
      <c r="H23" s="21">
        <v>1166455</v>
      </c>
      <c r="I23" s="9" t="s">
        <v>62</v>
      </c>
      <c r="J23" s="10">
        <v>62.2</v>
      </c>
      <c r="K23" s="77">
        <v>6550</v>
      </c>
      <c r="L23" s="4" t="s">
        <v>15</v>
      </c>
      <c r="M23" s="7" t="s">
        <v>18</v>
      </c>
      <c r="N23" s="132" t="s">
        <v>76</v>
      </c>
    </row>
    <row r="24" spans="1:14" s="2" customFormat="1" ht="36" x14ac:dyDescent="0.25">
      <c r="A24" s="133">
        <v>14586</v>
      </c>
      <c r="B24" s="86">
        <v>44812</v>
      </c>
      <c r="C24" s="5" t="s">
        <v>77</v>
      </c>
      <c r="D24" s="5" t="s">
        <v>179</v>
      </c>
      <c r="E24" s="5" t="s">
        <v>78</v>
      </c>
      <c r="F24" s="9" t="s">
        <v>17</v>
      </c>
      <c r="G24" s="9" t="s">
        <v>180</v>
      </c>
      <c r="H24" s="21">
        <v>1690736</v>
      </c>
      <c r="I24" s="9" t="s">
        <v>70</v>
      </c>
      <c r="J24" s="10">
        <v>555.91</v>
      </c>
      <c r="K24" s="10">
        <v>898.03</v>
      </c>
      <c r="L24" s="4" t="s">
        <v>181</v>
      </c>
      <c r="M24" s="7" t="s">
        <v>79</v>
      </c>
      <c r="N24" s="132" t="s">
        <v>182</v>
      </c>
    </row>
    <row r="25" spans="1:14" s="2" customFormat="1" ht="30" x14ac:dyDescent="0.25">
      <c r="A25" s="133">
        <v>14587</v>
      </c>
      <c r="B25" s="86">
        <v>44811</v>
      </c>
      <c r="C25" s="5" t="s">
        <v>177</v>
      </c>
      <c r="D25" s="5" t="s">
        <v>80</v>
      </c>
      <c r="E25" s="5" t="s">
        <v>81</v>
      </c>
      <c r="F25" s="9" t="s">
        <v>82</v>
      </c>
      <c r="G25" s="9" t="s">
        <v>16</v>
      </c>
      <c r="H25" s="21">
        <v>2607</v>
      </c>
      <c r="I25" s="9" t="s">
        <v>62</v>
      </c>
      <c r="J25" s="10">
        <v>0</v>
      </c>
      <c r="K25" s="109">
        <v>3524.3</v>
      </c>
      <c r="L25" s="4" t="s">
        <v>15</v>
      </c>
      <c r="M25" s="7" t="s">
        <v>51</v>
      </c>
      <c r="N25" s="132" t="s">
        <v>178</v>
      </c>
    </row>
    <row r="26" spans="1:14" s="2" customFormat="1" ht="30" x14ac:dyDescent="0.25">
      <c r="A26" s="133">
        <v>14588</v>
      </c>
      <c r="B26" s="86">
        <v>44816</v>
      </c>
      <c r="C26" s="5" t="s">
        <v>83</v>
      </c>
      <c r="D26" s="5" t="s">
        <v>84</v>
      </c>
      <c r="E26" s="5" t="s">
        <v>85</v>
      </c>
      <c r="F26" s="9" t="s">
        <v>17</v>
      </c>
      <c r="G26" s="9" t="s">
        <v>16</v>
      </c>
      <c r="H26" s="21">
        <v>384020</v>
      </c>
      <c r="I26" s="9" t="s">
        <v>61</v>
      </c>
      <c r="J26" s="10">
        <v>110.66</v>
      </c>
      <c r="K26" s="109">
        <v>419</v>
      </c>
      <c r="L26" s="4" t="s">
        <v>49</v>
      </c>
      <c r="M26" s="7" t="s">
        <v>51</v>
      </c>
      <c r="N26" s="132" t="s">
        <v>71</v>
      </c>
    </row>
    <row r="27" spans="1:14" s="2" customFormat="1" ht="20.25" x14ac:dyDescent="0.25">
      <c r="A27" s="133">
        <v>14589</v>
      </c>
      <c r="B27" s="86">
        <v>44817</v>
      </c>
      <c r="C27" s="5" t="s">
        <v>109</v>
      </c>
      <c r="D27" s="5" t="s">
        <v>110</v>
      </c>
      <c r="E27" s="5" t="s">
        <v>111</v>
      </c>
      <c r="F27" s="9" t="s">
        <v>17</v>
      </c>
      <c r="G27" s="9" t="s">
        <v>16</v>
      </c>
      <c r="H27" s="21">
        <v>1570270</v>
      </c>
      <c r="I27" s="9" t="s">
        <v>70</v>
      </c>
      <c r="J27" s="10">
        <v>612.27</v>
      </c>
      <c r="K27" s="109">
        <v>2632</v>
      </c>
      <c r="L27" s="4" t="s">
        <v>15</v>
      </c>
      <c r="M27" s="7" t="s">
        <v>18</v>
      </c>
      <c r="N27" s="132" t="s">
        <v>176</v>
      </c>
    </row>
    <row r="28" spans="1:14" s="2" customFormat="1" ht="20.25" x14ac:dyDescent="0.25">
      <c r="A28" s="133">
        <v>14590</v>
      </c>
      <c r="B28" s="86">
        <v>44826</v>
      </c>
      <c r="C28" s="5" t="s">
        <v>120</v>
      </c>
      <c r="D28" s="5" t="s">
        <v>121</v>
      </c>
      <c r="E28" s="5" t="s">
        <v>105</v>
      </c>
      <c r="F28" s="9" t="s">
        <v>17</v>
      </c>
      <c r="G28" s="9" t="s">
        <v>16</v>
      </c>
      <c r="H28" s="21">
        <v>453020</v>
      </c>
      <c r="I28" s="9" t="s">
        <v>61</v>
      </c>
      <c r="J28" s="10" t="s">
        <v>122</v>
      </c>
      <c r="K28" s="10">
        <v>38294.54</v>
      </c>
      <c r="L28" s="4" t="s">
        <v>15</v>
      </c>
      <c r="M28" s="7" t="s">
        <v>18</v>
      </c>
      <c r="N28" s="132" t="s">
        <v>123</v>
      </c>
    </row>
    <row r="29" spans="1:14" s="2" customFormat="1" ht="20.25" x14ac:dyDescent="0.25">
      <c r="A29" s="133">
        <v>14591</v>
      </c>
      <c r="B29" s="86">
        <v>44826</v>
      </c>
      <c r="C29" s="5" t="s">
        <v>120</v>
      </c>
      <c r="D29" s="5" t="s">
        <v>124</v>
      </c>
      <c r="E29" s="5" t="s">
        <v>105</v>
      </c>
      <c r="F29" s="9" t="s">
        <v>17</v>
      </c>
      <c r="G29" s="9" t="s">
        <v>16</v>
      </c>
      <c r="H29" s="21">
        <v>453036</v>
      </c>
      <c r="I29" s="9" t="s">
        <v>61</v>
      </c>
      <c r="J29" s="10">
        <v>125.2</v>
      </c>
      <c r="K29" s="10">
        <v>38294.54</v>
      </c>
      <c r="L29" s="4" t="s">
        <v>15</v>
      </c>
      <c r="M29" s="7" t="s">
        <v>18</v>
      </c>
      <c r="N29" s="132" t="s">
        <v>123</v>
      </c>
    </row>
    <row r="30" spans="1:14" s="2" customFormat="1" ht="30" x14ac:dyDescent="0.25">
      <c r="A30" s="133">
        <v>14592</v>
      </c>
      <c r="B30" s="86">
        <v>44826</v>
      </c>
      <c r="C30" s="5" t="s">
        <v>125</v>
      </c>
      <c r="D30" s="5" t="s">
        <v>126</v>
      </c>
      <c r="E30" s="5" t="s">
        <v>127</v>
      </c>
      <c r="F30" s="9" t="s">
        <v>17</v>
      </c>
      <c r="G30" s="9" t="s">
        <v>16</v>
      </c>
      <c r="H30" s="21">
        <v>883399</v>
      </c>
      <c r="I30" s="9" t="s">
        <v>70</v>
      </c>
      <c r="J30" s="10">
        <v>285.87</v>
      </c>
      <c r="K30" s="10">
        <v>868.94</v>
      </c>
      <c r="L30" s="4" t="s">
        <v>49</v>
      </c>
      <c r="M30" s="7" t="s">
        <v>79</v>
      </c>
      <c r="N30" s="132" t="s">
        <v>175</v>
      </c>
    </row>
    <row r="31" spans="1:14" s="2" customFormat="1" ht="20.25" x14ac:dyDescent="0.25">
      <c r="A31" s="133">
        <v>14593</v>
      </c>
      <c r="B31" s="86">
        <v>44827</v>
      </c>
      <c r="C31" s="5" t="s">
        <v>120</v>
      </c>
      <c r="D31" s="5" t="s">
        <v>164</v>
      </c>
      <c r="E31" s="5" t="s">
        <v>105</v>
      </c>
      <c r="F31" s="9" t="s">
        <v>17</v>
      </c>
      <c r="G31" s="9" t="s">
        <v>16</v>
      </c>
      <c r="H31" s="21">
        <v>453036</v>
      </c>
      <c r="I31" s="9" t="s">
        <v>61</v>
      </c>
      <c r="J31" s="10">
        <v>125.2</v>
      </c>
      <c r="K31" s="10">
        <v>38294.54</v>
      </c>
      <c r="L31" s="4" t="s">
        <v>15</v>
      </c>
      <c r="M31" s="7" t="s">
        <v>18</v>
      </c>
      <c r="N31" s="132" t="s">
        <v>123</v>
      </c>
    </row>
    <row r="32" spans="1:14" s="2" customFormat="1" ht="20.25" x14ac:dyDescent="0.25">
      <c r="A32" s="133">
        <v>14594</v>
      </c>
      <c r="B32" s="86">
        <v>44827</v>
      </c>
      <c r="C32" s="5" t="s">
        <v>128</v>
      </c>
      <c r="D32" s="5" t="s">
        <v>129</v>
      </c>
      <c r="E32" s="5" t="s">
        <v>130</v>
      </c>
      <c r="F32" s="9" t="s">
        <v>17</v>
      </c>
      <c r="G32" s="9" t="s">
        <v>16</v>
      </c>
      <c r="H32" s="21">
        <v>40599</v>
      </c>
      <c r="I32" s="9" t="s">
        <v>131</v>
      </c>
      <c r="J32" s="10">
        <v>0</v>
      </c>
      <c r="K32" s="10">
        <v>141.61000000000001</v>
      </c>
      <c r="L32" s="4" t="s">
        <v>15</v>
      </c>
      <c r="M32" s="7" t="s">
        <v>18</v>
      </c>
      <c r="N32" s="132" t="s">
        <v>132</v>
      </c>
    </row>
    <row r="33" spans="1:14" s="2" customFormat="1" ht="20.25" x14ac:dyDescent="0.25">
      <c r="A33" s="133">
        <v>14595</v>
      </c>
      <c r="B33" s="86">
        <v>44832</v>
      </c>
      <c r="C33" s="5" t="s">
        <v>120</v>
      </c>
      <c r="D33" s="5" t="s">
        <v>149</v>
      </c>
      <c r="E33" s="5" t="s">
        <v>105</v>
      </c>
      <c r="F33" s="9" t="s">
        <v>17</v>
      </c>
      <c r="G33" s="9" t="s">
        <v>16</v>
      </c>
      <c r="H33" s="21">
        <v>453116</v>
      </c>
      <c r="I33" s="9" t="s">
        <v>61</v>
      </c>
      <c r="J33" s="10">
        <v>125.2</v>
      </c>
      <c r="K33" s="10">
        <v>38294.54</v>
      </c>
      <c r="L33" s="4" t="s">
        <v>15</v>
      </c>
      <c r="M33" s="7" t="s">
        <v>18</v>
      </c>
      <c r="N33" s="132" t="s">
        <v>123</v>
      </c>
    </row>
    <row r="34" spans="1:14" s="2" customFormat="1" ht="20.25" x14ac:dyDescent="0.25">
      <c r="A34" s="133">
        <v>14596</v>
      </c>
      <c r="B34" s="86">
        <v>44833</v>
      </c>
      <c r="C34" s="5" t="s">
        <v>120</v>
      </c>
      <c r="D34" s="5" t="s">
        <v>160</v>
      </c>
      <c r="E34" s="5" t="s">
        <v>105</v>
      </c>
      <c r="F34" s="9" t="s">
        <v>17</v>
      </c>
      <c r="G34" s="9" t="s">
        <v>16</v>
      </c>
      <c r="H34" s="21">
        <v>447354</v>
      </c>
      <c r="I34" s="9" t="s">
        <v>61</v>
      </c>
      <c r="J34" s="10">
        <v>125.2</v>
      </c>
      <c r="K34" s="10">
        <v>38294.54</v>
      </c>
      <c r="L34" s="4" t="s">
        <v>15</v>
      </c>
      <c r="M34" s="7" t="s">
        <v>51</v>
      </c>
      <c r="N34" s="76" t="s">
        <v>157</v>
      </c>
    </row>
    <row r="35" spans="1:14" s="2" customFormat="1" ht="20.25" x14ac:dyDescent="0.25">
      <c r="A35" s="133">
        <v>14597</v>
      </c>
      <c r="B35" s="86">
        <v>44833</v>
      </c>
      <c r="C35" s="5" t="s">
        <v>120</v>
      </c>
      <c r="D35" s="5" t="s">
        <v>161</v>
      </c>
      <c r="E35" s="5" t="s">
        <v>105</v>
      </c>
      <c r="F35" s="9" t="s">
        <v>17</v>
      </c>
      <c r="G35" s="9" t="s">
        <v>16</v>
      </c>
      <c r="H35" s="21">
        <v>453136</v>
      </c>
      <c r="I35" s="9" t="s">
        <v>61</v>
      </c>
      <c r="J35" s="10">
        <v>125.2</v>
      </c>
      <c r="K35" s="10">
        <v>38294.54</v>
      </c>
      <c r="L35" s="4" t="s">
        <v>15</v>
      </c>
      <c r="M35" s="7" t="s">
        <v>18</v>
      </c>
      <c r="N35" s="132" t="s">
        <v>123</v>
      </c>
    </row>
    <row r="36" spans="1:14" s="2" customFormat="1" ht="20.25" x14ac:dyDescent="0.25">
      <c r="A36" s="158">
        <v>14598</v>
      </c>
      <c r="B36" s="86">
        <v>44833</v>
      </c>
      <c r="C36" s="5" t="s">
        <v>120</v>
      </c>
      <c r="D36" s="5" t="s">
        <v>156</v>
      </c>
      <c r="E36" s="5" t="s">
        <v>105</v>
      </c>
      <c r="F36" s="9" t="s">
        <v>17</v>
      </c>
      <c r="G36" s="9" t="s">
        <v>16</v>
      </c>
      <c r="H36" s="21">
        <v>447354</v>
      </c>
      <c r="I36" s="9" t="s">
        <v>61</v>
      </c>
      <c r="J36" s="10">
        <v>125.2</v>
      </c>
      <c r="K36" s="10">
        <v>38294.54</v>
      </c>
      <c r="L36" s="4" t="s">
        <v>15</v>
      </c>
      <c r="M36" s="7" t="s">
        <v>51</v>
      </c>
      <c r="N36" s="76" t="s">
        <v>157</v>
      </c>
    </row>
    <row r="37" spans="1:14" s="2" customFormat="1" ht="20.25" x14ac:dyDescent="0.25">
      <c r="A37" s="133">
        <v>14599</v>
      </c>
      <c r="B37" s="86">
        <v>44833</v>
      </c>
      <c r="C37" s="5" t="s">
        <v>120</v>
      </c>
      <c r="D37" s="5" t="s">
        <v>162</v>
      </c>
      <c r="E37" s="5" t="s">
        <v>105</v>
      </c>
      <c r="F37" s="9" t="s">
        <v>17</v>
      </c>
      <c r="G37" s="9" t="s">
        <v>16</v>
      </c>
      <c r="H37" s="21">
        <v>453136</v>
      </c>
      <c r="I37" s="9" t="s">
        <v>61</v>
      </c>
      <c r="J37" s="10">
        <v>125.2</v>
      </c>
      <c r="K37" s="10">
        <v>38294.54</v>
      </c>
      <c r="L37" s="4" t="s">
        <v>15</v>
      </c>
      <c r="M37" s="7" t="s">
        <v>18</v>
      </c>
      <c r="N37" s="132" t="s">
        <v>123</v>
      </c>
    </row>
    <row r="38" spans="1:14" s="2" customFormat="1" ht="20.25" x14ac:dyDescent="0.25">
      <c r="A38" s="158">
        <v>14600</v>
      </c>
      <c r="B38" s="86">
        <v>44833</v>
      </c>
      <c r="C38" s="5" t="s">
        <v>120</v>
      </c>
      <c r="D38" s="5" t="s">
        <v>158</v>
      </c>
      <c r="E38" s="5" t="s">
        <v>105</v>
      </c>
      <c r="F38" s="9" t="s">
        <v>17</v>
      </c>
      <c r="G38" s="9" t="s">
        <v>16</v>
      </c>
      <c r="H38" s="21">
        <v>501695</v>
      </c>
      <c r="I38" s="9" t="s">
        <v>61</v>
      </c>
      <c r="J38" s="10">
        <v>145.84</v>
      </c>
      <c r="K38" s="10">
        <v>38294.54</v>
      </c>
      <c r="L38" s="4" t="s">
        <v>15</v>
      </c>
      <c r="M38" s="7" t="s">
        <v>23</v>
      </c>
      <c r="N38" s="132" t="s">
        <v>123</v>
      </c>
    </row>
    <row r="39" spans="1:14" s="2" customFormat="1" ht="20.25" x14ac:dyDescent="0.25">
      <c r="A39" s="158">
        <v>14601</v>
      </c>
      <c r="B39" s="86">
        <v>44833</v>
      </c>
      <c r="C39" s="5" t="s">
        <v>120</v>
      </c>
      <c r="D39" s="5" t="s">
        <v>159</v>
      </c>
      <c r="E39" s="5" t="s">
        <v>105</v>
      </c>
      <c r="F39" s="9" t="s">
        <v>17</v>
      </c>
      <c r="G39" s="9" t="s">
        <v>16</v>
      </c>
      <c r="H39" s="21">
        <v>437387</v>
      </c>
      <c r="I39" s="9" t="s">
        <v>61</v>
      </c>
      <c r="J39" s="10">
        <v>125.2</v>
      </c>
      <c r="K39" s="10">
        <v>38294.54</v>
      </c>
      <c r="L39" s="4" t="s">
        <v>15</v>
      </c>
      <c r="M39" s="7" t="s">
        <v>23</v>
      </c>
      <c r="N39" s="132" t="s">
        <v>123</v>
      </c>
    </row>
    <row r="40" spans="1:14" s="2" customFormat="1" ht="20.25" x14ac:dyDescent="0.25">
      <c r="A40" s="133">
        <v>14602</v>
      </c>
      <c r="B40" s="86">
        <v>44833</v>
      </c>
      <c r="C40" s="5" t="s">
        <v>120</v>
      </c>
      <c r="D40" s="5" t="s">
        <v>163</v>
      </c>
      <c r="E40" s="5" t="s">
        <v>105</v>
      </c>
      <c r="F40" s="9" t="s">
        <v>17</v>
      </c>
      <c r="G40" s="9" t="s">
        <v>16</v>
      </c>
      <c r="H40" s="21">
        <v>453116</v>
      </c>
      <c r="I40" s="9" t="s">
        <v>61</v>
      </c>
      <c r="J40" s="10">
        <v>125.2</v>
      </c>
      <c r="K40" s="10">
        <v>38294.54</v>
      </c>
      <c r="L40" s="4" t="s">
        <v>15</v>
      </c>
      <c r="M40" s="7" t="s">
        <v>18</v>
      </c>
      <c r="N40" s="132" t="s">
        <v>123</v>
      </c>
    </row>
    <row r="41" spans="1:14" s="2" customFormat="1" ht="20.25" x14ac:dyDescent="0.25">
      <c r="A41" s="133"/>
      <c r="B41" s="86"/>
      <c r="C41" s="5"/>
      <c r="D41" s="5"/>
      <c r="E41" s="5"/>
      <c r="F41" s="9"/>
      <c r="G41" s="9"/>
      <c r="H41" s="21"/>
      <c r="I41" s="9"/>
      <c r="J41" s="10"/>
      <c r="K41" s="10"/>
      <c r="L41" s="4"/>
      <c r="M41" s="7"/>
      <c r="N41" s="132"/>
    </row>
    <row r="42" spans="1:14" s="2" customFormat="1" ht="24" customHeight="1" x14ac:dyDescent="0.25">
      <c r="A42" s="41"/>
      <c r="B42" s="42"/>
      <c r="C42" s="43"/>
      <c r="D42" s="43"/>
      <c r="E42" s="43"/>
      <c r="F42" s="44"/>
      <c r="G42" s="45"/>
      <c r="H42" s="46"/>
      <c r="I42" s="47"/>
      <c r="J42" s="48"/>
      <c r="K42" s="48"/>
      <c r="L42" s="49"/>
      <c r="M42" s="47"/>
      <c r="N42" s="50"/>
    </row>
    <row r="43" spans="1:14" ht="26.25" x14ac:dyDescent="0.4">
      <c r="A43" s="1"/>
      <c r="B43" s="1"/>
      <c r="C43" s="1"/>
      <c r="D43" s="1"/>
      <c r="E43" s="1"/>
      <c r="F43" s="1"/>
      <c r="G43" s="23" t="s">
        <v>14</v>
      </c>
      <c r="H43" s="83">
        <f>SUM(H20:H40)</f>
        <v>55695785</v>
      </c>
      <c r="I43" s="84"/>
      <c r="J43" s="85">
        <f>SUM(J20:J40)</f>
        <v>21966.800000000007</v>
      </c>
      <c r="K43" s="85">
        <f>SUM(K20:K40)</f>
        <v>441356.73999999993</v>
      </c>
    </row>
    <row r="44" spans="1:14" s="92" customFormat="1" ht="27" thickBot="1" x14ac:dyDescent="0.45">
      <c r="A44" s="93"/>
      <c r="B44" s="93"/>
      <c r="C44" s="93"/>
      <c r="D44" s="93"/>
      <c r="E44" s="93"/>
      <c r="F44" s="93"/>
      <c r="G44" s="94"/>
      <c r="H44" s="96"/>
      <c r="I44" s="97"/>
      <c r="J44" s="98"/>
      <c r="K44" s="98"/>
    </row>
    <row r="45" spans="1:14" x14ac:dyDescent="0.25">
      <c r="A45" s="204" t="s">
        <v>13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8"/>
    </row>
    <row r="46" spans="1:14" ht="15.75" thickBot="1" x14ac:dyDescent="0.3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9"/>
    </row>
    <row r="47" spans="1:14" x14ac:dyDescent="0.25">
      <c r="A47" s="195" t="s">
        <v>0</v>
      </c>
      <c r="B47" s="193" t="s">
        <v>1</v>
      </c>
      <c r="C47" s="195" t="s">
        <v>2</v>
      </c>
      <c r="D47" s="195" t="s">
        <v>3</v>
      </c>
      <c r="E47" s="195" t="s">
        <v>4</v>
      </c>
      <c r="F47" s="195" t="s">
        <v>5</v>
      </c>
      <c r="G47" s="195" t="s">
        <v>6</v>
      </c>
      <c r="H47" s="195" t="s">
        <v>7</v>
      </c>
      <c r="I47" s="195" t="s">
        <v>8</v>
      </c>
      <c r="J47" s="195" t="s">
        <v>11</v>
      </c>
      <c r="K47" s="199" t="s">
        <v>22</v>
      </c>
      <c r="L47" s="195" t="s">
        <v>9</v>
      </c>
      <c r="M47" s="219" t="s">
        <v>10</v>
      </c>
    </row>
    <row r="48" spans="1:14" x14ac:dyDescent="0.25">
      <c r="A48" s="195"/>
      <c r="B48" s="193"/>
      <c r="C48" s="195"/>
      <c r="D48" s="195"/>
      <c r="E48" s="195"/>
      <c r="F48" s="197"/>
      <c r="G48" s="197"/>
      <c r="H48" s="197"/>
      <c r="I48" s="197"/>
      <c r="J48" s="197"/>
      <c r="K48" s="195"/>
      <c r="L48" s="197"/>
      <c r="M48" s="220"/>
    </row>
    <row r="49" spans="1:14" ht="6" customHeight="1" thickBot="1" x14ac:dyDescent="0.3">
      <c r="A49" s="196"/>
      <c r="B49" s="194"/>
      <c r="C49" s="196"/>
      <c r="D49" s="196"/>
      <c r="E49" s="196"/>
      <c r="F49" s="198"/>
      <c r="G49" s="198"/>
      <c r="H49" s="198"/>
      <c r="I49" s="198"/>
      <c r="J49" s="198"/>
      <c r="K49" s="196"/>
      <c r="L49" s="198"/>
      <c r="M49" s="221"/>
    </row>
    <row r="50" spans="1:14" s="75" customFormat="1" ht="18.75" customHeight="1" x14ac:dyDescent="0.25">
      <c r="A50" s="87"/>
      <c r="B50" s="90"/>
      <c r="C50" s="87"/>
      <c r="D50" s="87"/>
      <c r="E50" s="87"/>
      <c r="F50" s="89"/>
      <c r="G50" s="89"/>
      <c r="H50" s="89"/>
      <c r="I50" s="89"/>
      <c r="J50" s="89"/>
      <c r="K50" s="87"/>
      <c r="L50" s="89"/>
      <c r="M50" s="91"/>
    </row>
    <row r="51" spans="1:14" s="3" customFormat="1" ht="20.25" x14ac:dyDescent="0.25">
      <c r="A51" s="133">
        <v>81</v>
      </c>
      <c r="B51" s="17">
        <v>44805</v>
      </c>
      <c r="C51" s="12" t="s">
        <v>86</v>
      </c>
      <c r="D51" s="12" t="s">
        <v>87</v>
      </c>
      <c r="E51" s="12" t="s">
        <v>88</v>
      </c>
      <c r="F51" s="8" t="s">
        <v>17</v>
      </c>
      <c r="G51" s="13" t="s">
        <v>16</v>
      </c>
      <c r="H51" s="22">
        <v>185349</v>
      </c>
      <c r="I51" s="13" t="s">
        <v>54</v>
      </c>
      <c r="J51" s="11">
        <v>49.46</v>
      </c>
      <c r="K51" s="11">
        <v>448</v>
      </c>
      <c r="L51" s="190" t="s">
        <v>15</v>
      </c>
      <c r="M51" s="8" t="s">
        <v>23</v>
      </c>
      <c r="N51" s="80"/>
    </row>
    <row r="52" spans="1:14" s="3" customFormat="1" ht="30" x14ac:dyDescent="0.25">
      <c r="A52" s="133">
        <v>82</v>
      </c>
      <c r="B52" s="17">
        <v>44809</v>
      </c>
      <c r="C52" s="5" t="s">
        <v>89</v>
      </c>
      <c r="D52" s="12" t="s">
        <v>90</v>
      </c>
      <c r="E52" s="6" t="s">
        <v>91</v>
      </c>
      <c r="F52" s="8" t="s">
        <v>17</v>
      </c>
      <c r="G52" s="18" t="s">
        <v>16</v>
      </c>
      <c r="H52" s="22">
        <v>9765</v>
      </c>
      <c r="I52" s="141" t="s">
        <v>197</v>
      </c>
      <c r="J52" s="11">
        <v>0</v>
      </c>
      <c r="K52" s="10">
        <v>183.78</v>
      </c>
      <c r="L52" s="4" t="s">
        <v>20</v>
      </c>
      <c r="M52" s="7" t="s">
        <v>79</v>
      </c>
      <c r="N52"/>
    </row>
    <row r="53" spans="1:14" s="3" customFormat="1" ht="30" customHeight="1" x14ac:dyDescent="0.25">
      <c r="A53" s="133">
        <v>83</v>
      </c>
      <c r="B53" s="17">
        <v>44812</v>
      </c>
      <c r="C53" s="12" t="s">
        <v>92</v>
      </c>
      <c r="D53" s="134" t="s">
        <v>202</v>
      </c>
      <c r="E53" s="12" t="s">
        <v>93</v>
      </c>
      <c r="F53" s="8" t="s">
        <v>17</v>
      </c>
      <c r="G53" s="18" t="s">
        <v>16</v>
      </c>
      <c r="H53" s="22">
        <v>114649</v>
      </c>
      <c r="I53" s="13" t="s">
        <v>54</v>
      </c>
      <c r="J53" s="11">
        <v>35.56</v>
      </c>
      <c r="K53" s="110">
        <v>188.8</v>
      </c>
      <c r="L53" s="4" t="s">
        <v>20</v>
      </c>
      <c r="M53" s="8" t="s">
        <v>79</v>
      </c>
      <c r="N53" s="80"/>
    </row>
    <row r="54" spans="1:14" s="3" customFormat="1" ht="30" x14ac:dyDescent="0.25">
      <c r="A54" s="133">
        <v>84</v>
      </c>
      <c r="B54" s="17">
        <v>44812</v>
      </c>
      <c r="C54" s="5" t="s">
        <v>94</v>
      </c>
      <c r="D54" s="12" t="s">
        <v>95</v>
      </c>
      <c r="E54" s="12" t="s">
        <v>96</v>
      </c>
      <c r="F54" s="8" t="s">
        <v>17</v>
      </c>
      <c r="G54" s="18" t="s">
        <v>16</v>
      </c>
      <c r="H54" s="22">
        <v>245224</v>
      </c>
      <c r="I54" s="13" t="s">
        <v>54</v>
      </c>
      <c r="J54" s="11">
        <v>90.03</v>
      </c>
      <c r="K54" s="15">
        <v>400</v>
      </c>
      <c r="L54" s="4" t="s">
        <v>20</v>
      </c>
      <c r="M54" s="8" t="s">
        <v>51</v>
      </c>
      <c r="N54"/>
    </row>
    <row r="55" spans="1:14" s="3" customFormat="1" ht="30" customHeight="1" x14ac:dyDescent="0.25">
      <c r="A55" s="133">
        <v>85</v>
      </c>
      <c r="B55" s="17">
        <v>44812</v>
      </c>
      <c r="C55" s="5" t="s">
        <v>200</v>
      </c>
      <c r="D55" s="12" t="s">
        <v>97</v>
      </c>
      <c r="E55" s="12" t="s">
        <v>201</v>
      </c>
      <c r="F55" s="13" t="s">
        <v>17</v>
      </c>
      <c r="G55" s="18" t="s">
        <v>16</v>
      </c>
      <c r="H55" s="22">
        <v>178670</v>
      </c>
      <c r="I55" s="13" t="s">
        <v>54</v>
      </c>
      <c r="J55" s="11">
        <v>95.44</v>
      </c>
      <c r="K55" s="135">
        <v>348</v>
      </c>
      <c r="L55" s="4" t="s">
        <v>20</v>
      </c>
      <c r="M55" s="8" t="s">
        <v>51</v>
      </c>
      <c r="N55"/>
    </row>
    <row r="56" spans="1:14" s="3" customFormat="1" ht="30" x14ac:dyDescent="0.25">
      <c r="A56" s="165">
        <v>86</v>
      </c>
      <c r="B56" s="136">
        <v>44813</v>
      </c>
      <c r="C56" s="137" t="s">
        <v>198</v>
      </c>
      <c r="D56" s="137" t="s">
        <v>98</v>
      </c>
      <c r="E56" s="137" t="s">
        <v>199</v>
      </c>
      <c r="F56" s="138" t="s">
        <v>17</v>
      </c>
      <c r="G56" s="139" t="s">
        <v>16</v>
      </c>
      <c r="H56" s="140">
        <v>95649</v>
      </c>
      <c r="I56" s="141" t="s">
        <v>197</v>
      </c>
      <c r="J56" s="142">
        <v>4.72</v>
      </c>
      <c r="K56" s="191">
        <v>421.6</v>
      </c>
      <c r="L56" s="192" t="s">
        <v>20</v>
      </c>
      <c r="M56" s="138" t="s">
        <v>79</v>
      </c>
      <c r="N56" s="80"/>
    </row>
    <row r="57" spans="1:14" s="3" customFormat="1" ht="30" x14ac:dyDescent="0.25">
      <c r="A57" s="133">
        <v>87</v>
      </c>
      <c r="B57" s="17">
        <v>44817</v>
      </c>
      <c r="C57" s="12" t="s">
        <v>195</v>
      </c>
      <c r="D57" s="12" t="s">
        <v>196</v>
      </c>
      <c r="E57" s="12" t="s">
        <v>99</v>
      </c>
      <c r="F57" s="8" t="s">
        <v>17</v>
      </c>
      <c r="G57" s="18" t="s">
        <v>115</v>
      </c>
      <c r="H57" s="22">
        <v>7534</v>
      </c>
      <c r="I57" s="13" t="s">
        <v>52</v>
      </c>
      <c r="J57" s="11">
        <v>19.399999999999999</v>
      </c>
      <c r="K57" s="77">
        <v>396</v>
      </c>
      <c r="L57" s="4" t="s">
        <v>15</v>
      </c>
      <c r="M57" s="8" t="s">
        <v>51</v>
      </c>
      <c r="N57" s="143"/>
    </row>
    <row r="58" spans="1:14" s="3" customFormat="1" ht="30" x14ac:dyDescent="0.25">
      <c r="A58" s="133">
        <v>88</v>
      </c>
      <c r="B58" s="17">
        <v>44817</v>
      </c>
      <c r="C58" s="12" t="s">
        <v>100</v>
      </c>
      <c r="D58" s="12" t="s">
        <v>101</v>
      </c>
      <c r="E58" s="12" t="s">
        <v>102</v>
      </c>
      <c r="F58" s="8" t="s">
        <v>17</v>
      </c>
      <c r="G58" s="18" t="s">
        <v>16</v>
      </c>
      <c r="H58" s="22">
        <v>133535</v>
      </c>
      <c r="I58" s="13" t="s">
        <v>54</v>
      </c>
      <c r="J58" s="11">
        <v>32.85</v>
      </c>
      <c r="K58" s="10">
        <v>210.25</v>
      </c>
      <c r="L58" s="4" t="s">
        <v>15</v>
      </c>
      <c r="M58" s="8" t="s">
        <v>18</v>
      </c>
      <c r="N58" s="143"/>
    </row>
    <row r="59" spans="1:14" s="3" customFormat="1" ht="30" x14ac:dyDescent="0.25">
      <c r="A59" s="133">
        <v>89</v>
      </c>
      <c r="B59" s="17">
        <v>44818</v>
      </c>
      <c r="C59" s="12" t="s">
        <v>106</v>
      </c>
      <c r="D59" s="12" t="s">
        <v>107</v>
      </c>
      <c r="E59" s="12" t="s">
        <v>108</v>
      </c>
      <c r="F59" s="8" t="s">
        <v>17</v>
      </c>
      <c r="G59" s="18" t="s">
        <v>16</v>
      </c>
      <c r="H59" s="22">
        <v>65528</v>
      </c>
      <c r="I59" s="13" t="s">
        <v>54</v>
      </c>
      <c r="J59" s="11">
        <v>23.48</v>
      </c>
      <c r="K59" s="10">
        <v>166.11</v>
      </c>
      <c r="L59" s="4" t="s">
        <v>20</v>
      </c>
      <c r="M59" s="8" t="s">
        <v>23</v>
      </c>
      <c r="N59" s="143"/>
    </row>
    <row r="60" spans="1:14" s="3" customFormat="1" ht="20.25" x14ac:dyDescent="0.25">
      <c r="A60" s="133">
        <v>90</v>
      </c>
      <c r="B60" s="17">
        <v>44825</v>
      </c>
      <c r="C60" s="12" t="s">
        <v>112</v>
      </c>
      <c r="D60" s="12" t="s">
        <v>113</v>
      </c>
      <c r="E60" s="12" t="s">
        <v>114</v>
      </c>
      <c r="F60" s="8" t="s">
        <v>17</v>
      </c>
      <c r="G60" s="18" t="s">
        <v>115</v>
      </c>
      <c r="H60" s="22">
        <v>79297</v>
      </c>
      <c r="I60" s="13" t="s">
        <v>52</v>
      </c>
      <c r="J60" s="11">
        <v>9.32</v>
      </c>
      <c r="K60" s="10">
        <v>158024.70000000001</v>
      </c>
      <c r="L60" s="4" t="s">
        <v>15</v>
      </c>
      <c r="M60" s="8" t="s">
        <v>23</v>
      </c>
      <c r="N60" s="143"/>
    </row>
    <row r="61" spans="1:14" s="3" customFormat="1" ht="30" x14ac:dyDescent="0.25">
      <c r="A61" s="133">
        <v>91</v>
      </c>
      <c r="B61" s="17">
        <v>44825</v>
      </c>
      <c r="C61" s="12" t="s">
        <v>116</v>
      </c>
      <c r="D61" s="12" t="s">
        <v>117</v>
      </c>
      <c r="E61" s="12" t="s">
        <v>118</v>
      </c>
      <c r="F61" s="8" t="s">
        <v>17</v>
      </c>
      <c r="G61" s="18" t="s">
        <v>119</v>
      </c>
      <c r="H61" s="22">
        <v>299600</v>
      </c>
      <c r="I61" s="13" t="s">
        <v>52</v>
      </c>
      <c r="J61" s="11">
        <v>59.5</v>
      </c>
      <c r="K61" s="10">
        <v>54220.2</v>
      </c>
      <c r="L61" s="4" t="s">
        <v>15</v>
      </c>
      <c r="M61" s="8" t="s">
        <v>79</v>
      </c>
      <c r="N61" s="143"/>
    </row>
    <row r="62" spans="1:14" s="3" customFormat="1" ht="30" x14ac:dyDescent="0.25">
      <c r="A62" s="133">
        <v>92</v>
      </c>
      <c r="B62" s="17">
        <v>44830</v>
      </c>
      <c r="C62" s="12" t="s">
        <v>145</v>
      </c>
      <c r="D62" s="12" t="s">
        <v>146</v>
      </c>
      <c r="E62" s="12" t="s">
        <v>147</v>
      </c>
      <c r="F62" s="13" t="s">
        <v>148</v>
      </c>
      <c r="G62" s="18" t="s">
        <v>194</v>
      </c>
      <c r="H62" s="22">
        <v>62039</v>
      </c>
      <c r="I62" s="13" t="s">
        <v>52</v>
      </c>
      <c r="J62" s="11">
        <v>38.5</v>
      </c>
      <c r="K62" s="10">
        <v>54220.2</v>
      </c>
      <c r="L62" s="4" t="s">
        <v>15</v>
      </c>
      <c r="M62" s="8" t="s">
        <v>18</v>
      </c>
      <c r="N62" s="143"/>
    </row>
    <row r="63" spans="1:14" s="3" customFormat="1" ht="20.25" x14ac:dyDescent="0.25">
      <c r="A63" s="133">
        <v>93</v>
      </c>
      <c r="B63" s="17">
        <v>44832</v>
      </c>
      <c r="C63" s="12" t="s">
        <v>150</v>
      </c>
      <c r="D63" s="12" t="s">
        <v>151</v>
      </c>
      <c r="E63" s="12" t="s">
        <v>152</v>
      </c>
      <c r="F63" s="13" t="s">
        <v>17</v>
      </c>
      <c r="G63" s="18" t="s">
        <v>193</v>
      </c>
      <c r="H63" s="22">
        <v>316395</v>
      </c>
      <c r="I63" s="13" t="s">
        <v>52</v>
      </c>
      <c r="J63" s="11">
        <v>104.3</v>
      </c>
      <c r="K63" s="10">
        <v>54220.2</v>
      </c>
      <c r="L63" s="4" t="s">
        <v>15</v>
      </c>
      <c r="M63" s="8" t="s">
        <v>18</v>
      </c>
      <c r="N63" s="143"/>
    </row>
    <row r="64" spans="1:14" s="3" customFormat="1" ht="20.25" x14ac:dyDescent="0.25">
      <c r="A64" s="133">
        <v>94</v>
      </c>
      <c r="B64" s="17">
        <v>44832</v>
      </c>
      <c r="C64" s="12" t="s">
        <v>153</v>
      </c>
      <c r="D64" s="12" t="s">
        <v>154</v>
      </c>
      <c r="E64" s="12" t="s">
        <v>155</v>
      </c>
      <c r="F64" s="13" t="s">
        <v>17</v>
      </c>
      <c r="G64" s="18" t="s">
        <v>115</v>
      </c>
      <c r="H64" s="22">
        <v>127755</v>
      </c>
      <c r="I64" s="13" t="s">
        <v>52</v>
      </c>
      <c r="J64" s="11">
        <v>61.75</v>
      </c>
      <c r="K64" s="10">
        <v>2228</v>
      </c>
      <c r="L64" s="4" t="s">
        <v>15</v>
      </c>
      <c r="M64" s="8" t="s">
        <v>23</v>
      </c>
      <c r="N64" s="143"/>
    </row>
    <row r="65" spans="1:14" s="3" customFormat="1" ht="30" x14ac:dyDescent="0.25">
      <c r="A65" s="133">
        <v>95</v>
      </c>
      <c r="B65" s="17">
        <v>44833</v>
      </c>
      <c r="C65" s="12" t="s">
        <v>112</v>
      </c>
      <c r="D65" s="12" t="s">
        <v>192</v>
      </c>
      <c r="E65" s="12" t="s">
        <v>165</v>
      </c>
      <c r="F65" s="13" t="s">
        <v>17</v>
      </c>
      <c r="G65" s="18" t="s">
        <v>115</v>
      </c>
      <c r="H65" s="22">
        <v>483642</v>
      </c>
      <c r="I65" s="13" t="s">
        <v>52</v>
      </c>
      <c r="J65" s="11">
        <v>0</v>
      </c>
      <c r="K65" s="10">
        <v>31770.45</v>
      </c>
      <c r="L65" s="4" t="s">
        <v>15</v>
      </c>
      <c r="M65" s="8" t="s">
        <v>51</v>
      </c>
      <c r="N65" s="143"/>
    </row>
    <row r="66" spans="1:14" s="75" customFormat="1" ht="24" customHeight="1" x14ac:dyDescent="0.25">
      <c r="A66" s="51"/>
      <c r="B66" s="52"/>
      <c r="C66" s="43"/>
      <c r="D66" s="53"/>
      <c r="E66" s="53"/>
      <c r="F66" s="54"/>
      <c r="G66" s="78"/>
      <c r="H66" s="55"/>
      <c r="I66" s="56"/>
      <c r="J66" s="57"/>
      <c r="K66" s="79"/>
      <c r="L66" s="49"/>
      <c r="M66" s="54"/>
      <c r="N66" s="14"/>
    </row>
    <row r="67" spans="1:14" s="75" customFormat="1" ht="26.25" x14ac:dyDescent="0.4">
      <c r="A67" s="16"/>
      <c r="B67" s="16"/>
      <c r="C67" s="16"/>
      <c r="D67" s="16"/>
      <c r="E67" s="16"/>
      <c r="F67" s="16"/>
      <c r="G67" s="23" t="s">
        <v>14</v>
      </c>
      <c r="H67" s="83">
        <f>SUM(H51:H65)</f>
        <v>2404631</v>
      </c>
      <c r="I67" s="84"/>
      <c r="J67" s="85">
        <f>SUM(J51:J65)</f>
        <v>624.31000000000006</v>
      </c>
      <c r="K67" s="85">
        <f>SUM(K51:K65)</f>
        <v>357446.29000000004</v>
      </c>
      <c r="L67" s="16"/>
      <c r="M67" s="16"/>
    </row>
    <row r="68" spans="1:14" s="92" customFormat="1" ht="26.25" x14ac:dyDescent="0.4">
      <c r="A68" s="93"/>
      <c r="B68" s="93"/>
      <c r="C68" s="93"/>
      <c r="D68" s="93"/>
      <c r="E68" s="93"/>
      <c r="F68" s="93"/>
      <c r="G68" s="94"/>
      <c r="H68" s="96"/>
      <c r="I68" s="97"/>
      <c r="J68" s="98"/>
      <c r="K68" s="98"/>
      <c r="L68" s="93"/>
      <c r="M68" s="93"/>
    </row>
    <row r="69" spans="1:14" s="92" customFormat="1" ht="26.25" x14ac:dyDescent="0.4">
      <c r="A69" s="93"/>
      <c r="B69" s="93"/>
      <c r="C69" s="93"/>
      <c r="D69" s="93"/>
      <c r="E69" s="93"/>
      <c r="F69" s="93"/>
      <c r="G69" s="94"/>
      <c r="H69" s="96"/>
      <c r="I69" s="97"/>
      <c r="J69" s="98"/>
      <c r="K69" s="98"/>
      <c r="L69" s="93"/>
      <c r="M69" s="93"/>
    </row>
    <row r="70" spans="1:14" s="92" customFormat="1" ht="26.25" x14ac:dyDescent="0.4">
      <c r="A70" s="93"/>
      <c r="B70" s="93"/>
      <c r="C70" s="93"/>
      <c r="D70" s="93"/>
      <c r="E70" s="93"/>
      <c r="F70" s="93"/>
      <c r="G70" s="94"/>
      <c r="H70" s="96"/>
      <c r="I70" s="97"/>
      <c r="J70" s="98"/>
      <c r="K70" s="98"/>
      <c r="L70" s="93"/>
      <c r="M70" s="93"/>
    </row>
    <row r="71" spans="1:14" s="92" customFormat="1" ht="26.25" x14ac:dyDescent="0.4">
      <c r="A71" s="93"/>
      <c r="B71" s="93"/>
      <c r="C71" s="93"/>
      <c r="D71" s="93"/>
      <c r="E71" s="93"/>
      <c r="F71" s="93"/>
      <c r="G71" s="94"/>
      <c r="H71" s="96"/>
      <c r="I71" s="97"/>
      <c r="J71" s="98"/>
      <c r="K71" s="98"/>
      <c r="L71" s="93"/>
      <c r="M71" s="93"/>
    </row>
    <row r="72" spans="1:14" s="92" customFormat="1" ht="26.25" x14ac:dyDescent="0.4">
      <c r="A72" s="93"/>
      <c r="B72" s="93"/>
      <c r="C72" s="93"/>
      <c r="D72" s="93"/>
      <c r="E72" s="93"/>
      <c r="F72" s="93"/>
      <c r="G72" s="94"/>
      <c r="H72" s="96"/>
      <c r="I72" s="97"/>
      <c r="J72" s="98"/>
      <c r="K72" s="98"/>
      <c r="L72" s="93"/>
      <c r="M72" s="93"/>
    </row>
    <row r="73" spans="1:14" s="92" customFormat="1" ht="26.25" x14ac:dyDescent="0.4">
      <c r="A73" s="93"/>
      <c r="B73" s="93"/>
      <c r="C73" s="93"/>
      <c r="D73" s="93"/>
      <c r="E73" s="93"/>
      <c r="F73" s="93"/>
      <c r="G73" s="94"/>
      <c r="H73" s="96"/>
      <c r="I73" s="97"/>
      <c r="J73" s="98"/>
      <c r="K73" s="98"/>
      <c r="L73" s="93"/>
      <c r="M73" s="93"/>
    </row>
    <row r="74" spans="1:14" s="92" customFormat="1" ht="27" thickBot="1" x14ac:dyDescent="0.45">
      <c r="A74" s="93"/>
      <c r="B74" s="93"/>
      <c r="C74" s="93"/>
      <c r="D74" s="93"/>
      <c r="E74" s="93"/>
      <c r="F74" s="93"/>
      <c r="G74" s="94"/>
      <c r="H74" s="96"/>
      <c r="I74" s="97"/>
      <c r="J74" s="98"/>
      <c r="K74" s="98"/>
      <c r="L74" s="93"/>
      <c r="M74" s="93"/>
    </row>
    <row r="75" spans="1:14" s="92" customFormat="1" ht="48" customHeight="1" thickBot="1" x14ac:dyDescent="0.45">
      <c r="A75" s="222" t="s">
        <v>55</v>
      </c>
      <c r="B75" s="223"/>
      <c r="C75" s="223"/>
      <c r="D75" s="111"/>
      <c r="E75" s="111"/>
      <c r="F75" s="111"/>
      <c r="G75" s="112"/>
      <c r="H75" s="113"/>
      <c r="I75" s="111"/>
      <c r="J75" s="114"/>
      <c r="K75" s="114"/>
      <c r="L75" s="111"/>
      <c r="M75" s="115"/>
    </row>
    <row r="76" spans="1:14" s="92" customFormat="1" ht="32.25" thickBot="1" x14ac:dyDescent="0.3">
      <c r="A76" s="171" t="s">
        <v>56</v>
      </c>
      <c r="B76" s="172" t="s">
        <v>57</v>
      </c>
      <c r="C76" s="173" t="s">
        <v>2</v>
      </c>
      <c r="D76" s="173" t="s">
        <v>3</v>
      </c>
      <c r="E76" s="173" t="s">
        <v>4</v>
      </c>
      <c r="F76" s="173" t="s">
        <v>5</v>
      </c>
      <c r="G76" s="174" t="s">
        <v>6</v>
      </c>
      <c r="H76" s="175" t="s">
        <v>7</v>
      </c>
      <c r="I76" s="176" t="s">
        <v>8</v>
      </c>
      <c r="J76" s="177" t="s">
        <v>59</v>
      </c>
      <c r="K76" s="177" t="s">
        <v>21</v>
      </c>
      <c r="L76" s="173" t="s">
        <v>9</v>
      </c>
      <c r="M76" s="178" t="s">
        <v>10</v>
      </c>
    </row>
    <row r="77" spans="1:14" s="92" customFormat="1" ht="15.75" x14ac:dyDescent="0.25">
      <c r="A77" s="182"/>
      <c r="B77" s="183"/>
      <c r="C77" s="184"/>
      <c r="D77" s="184"/>
      <c r="E77" s="184"/>
      <c r="F77" s="184"/>
      <c r="G77" s="185"/>
      <c r="H77" s="186"/>
      <c r="I77" s="187"/>
      <c r="J77" s="188"/>
      <c r="K77" s="188"/>
      <c r="L77" s="184"/>
      <c r="M77" s="189"/>
    </row>
    <row r="78" spans="1:14" s="92" customFormat="1" ht="36" x14ac:dyDescent="0.25">
      <c r="A78" s="166">
        <v>9</v>
      </c>
      <c r="B78" s="116">
        <v>44816</v>
      </c>
      <c r="C78" s="117" t="s">
        <v>103</v>
      </c>
      <c r="D78" s="117" t="s">
        <v>104</v>
      </c>
      <c r="E78" s="117" t="s">
        <v>105</v>
      </c>
      <c r="F78" s="118" t="s">
        <v>17</v>
      </c>
      <c r="G78" s="119" t="s">
        <v>16</v>
      </c>
      <c r="H78" s="120">
        <v>310844</v>
      </c>
      <c r="I78" s="119" t="s">
        <v>60</v>
      </c>
      <c r="J78" s="159">
        <v>1125.3</v>
      </c>
      <c r="K78" s="121">
        <v>3260.83</v>
      </c>
      <c r="L78" s="4" t="s">
        <v>203</v>
      </c>
      <c r="M78" s="118" t="s">
        <v>23</v>
      </c>
    </row>
    <row r="79" spans="1:14" s="92" customFormat="1" ht="45" x14ac:dyDescent="0.25">
      <c r="A79" s="166">
        <v>10</v>
      </c>
      <c r="B79" s="116">
        <v>44833</v>
      </c>
      <c r="C79" s="117" t="s">
        <v>166</v>
      </c>
      <c r="D79" s="117" t="s">
        <v>167</v>
      </c>
      <c r="E79" s="117" t="s">
        <v>168</v>
      </c>
      <c r="F79" s="118" t="s">
        <v>169</v>
      </c>
      <c r="G79" s="157" t="s">
        <v>16</v>
      </c>
      <c r="H79" s="120">
        <v>152673</v>
      </c>
      <c r="I79" s="157" t="s">
        <v>60</v>
      </c>
      <c r="J79" s="121">
        <v>643.34</v>
      </c>
      <c r="K79" s="121">
        <v>811</v>
      </c>
      <c r="L79" s="4" t="s">
        <v>203</v>
      </c>
      <c r="M79" s="118" t="s">
        <v>23</v>
      </c>
    </row>
    <row r="80" spans="1:14" s="92" customFormat="1" x14ac:dyDescent="0.25"/>
    <row r="81" spans="1:12" s="92" customFormat="1" ht="26.25" x14ac:dyDescent="0.4">
      <c r="A81" s="224"/>
      <c r="B81" s="224"/>
      <c r="G81" s="122" t="s">
        <v>14</v>
      </c>
      <c r="H81" s="123">
        <f>SUM(H78:H79)</f>
        <v>463517</v>
      </c>
      <c r="I81" s="124"/>
      <c r="J81" s="125">
        <f>SUM(J78:J79)</f>
        <v>1768.6399999999999</v>
      </c>
      <c r="K81" s="126">
        <f>SUM(K78:K79)</f>
        <v>4071.83</v>
      </c>
    </row>
    <row r="82" spans="1:12" s="92" customFormat="1" ht="26.25" x14ac:dyDescent="0.4">
      <c r="A82" s="95"/>
      <c r="B82" s="95"/>
      <c r="C82" s="95"/>
      <c r="D82" s="95"/>
      <c r="E82" s="95"/>
      <c r="F82" s="95"/>
      <c r="G82" s="127"/>
      <c r="H82" s="128"/>
      <c r="I82" s="129"/>
      <c r="J82" s="130"/>
      <c r="K82" s="95"/>
      <c r="L82" s="95"/>
    </row>
    <row r="83" spans="1:12" ht="15.75" thickBot="1" x14ac:dyDescent="0.3"/>
    <row r="84" spans="1:12" ht="27.75" x14ac:dyDescent="0.25">
      <c r="A84" s="154" t="s">
        <v>136</v>
      </c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</row>
    <row r="85" spans="1:12" ht="25.5" x14ac:dyDescent="0.25">
      <c r="A85" s="170" t="s">
        <v>133</v>
      </c>
      <c r="B85" s="179" t="s">
        <v>57</v>
      </c>
      <c r="C85" s="179" t="s">
        <v>2</v>
      </c>
      <c r="D85" s="179" t="s">
        <v>3</v>
      </c>
      <c r="E85" s="179" t="s">
        <v>4</v>
      </c>
      <c r="F85" s="179" t="s">
        <v>5</v>
      </c>
      <c r="G85" s="180" t="s">
        <v>6</v>
      </c>
      <c r="H85" s="180" t="s">
        <v>7</v>
      </c>
      <c r="I85" s="180" t="s">
        <v>58</v>
      </c>
      <c r="J85" s="180" t="s">
        <v>59</v>
      </c>
      <c r="K85" s="180" t="s">
        <v>134</v>
      </c>
      <c r="L85" s="181" t="s">
        <v>10</v>
      </c>
    </row>
    <row r="86" spans="1:12" ht="15.75" x14ac:dyDescent="0.25">
      <c r="A86" s="168"/>
      <c r="B86" s="152"/>
      <c r="C86" s="152"/>
      <c r="D86" s="152"/>
      <c r="E86" s="152"/>
      <c r="F86" s="152"/>
      <c r="G86" s="153"/>
      <c r="H86" s="153"/>
      <c r="I86" s="153"/>
      <c r="J86" s="153"/>
      <c r="K86" s="153"/>
      <c r="L86" s="152"/>
    </row>
    <row r="87" spans="1:12" ht="56.25" x14ac:dyDescent="0.25">
      <c r="A87" s="169">
        <v>41</v>
      </c>
      <c r="B87" s="146">
        <v>44816</v>
      </c>
      <c r="C87" s="147" t="s">
        <v>137</v>
      </c>
      <c r="D87" s="118" t="s">
        <v>138</v>
      </c>
      <c r="E87" s="118" t="s">
        <v>139</v>
      </c>
      <c r="F87" s="118" t="s">
        <v>24</v>
      </c>
      <c r="G87" s="151" t="s">
        <v>16</v>
      </c>
      <c r="H87" s="148">
        <v>18635</v>
      </c>
      <c r="I87" s="149" t="s">
        <v>135</v>
      </c>
      <c r="J87" s="150">
        <v>16.05</v>
      </c>
      <c r="K87" s="151" t="s">
        <v>15</v>
      </c>
      <c r="L87" s="118" t="s">
        <v>23</v>
      </c>
    </row>
    <row r="88" spans="1:12" s="92" customFormat="1" ht="56.25" x14ac:dyDescent="0.25">
      <c r="A88" s="169">
        <v>42</v>
      </c>
      <c r="B88" s="146">
        <v>44826</v>
      </c>
      <c r="C88" s="147" t="s">
        <v>204</v>
      </c>
      <c r="D88" s="118" t="s">
        <v>205</v>
      </c>
      <c r="E88" s="118" t="s">
        <v>140</v>
      </c>
      <c r="F88" s="118" t="s">
        <v>24</v>
      </c>
      <c r="G88" s="145" t="s">
        <v>16</v>
      </c>
      <c r="H88" s="148">
        <v>25076</v>
      </c>
      <c r="I88" s="149" t="s">
        <v>135</v>
      </c>
      <c r="J88" s="144">
        <v>45.15</v>
      </c>
      <c r="K88" s="145" t="s">
        <v>15</v>
      </c>
      <c r="L88" s="118" t="s">
        <v>79</v>
      </c>
    </row>
    <row r="89" spans="1:12" x14ac:dyDescent="0.25">
      <c r="A89" s="92"/>
      <c r="B89" s="92"/>
      <c r="C89" s="92"/>
      <c r="D89" s="92"/>
      <c r="E89" s="93"/>
      <c r="F89" s="92"/>
      <c r="G89" s="92"/>
      <c r="H89" s="92"/>
      <c r="I89" s="92"/>
      <c r="J89" s="92"/>
      <c r="K89" s="92"/>
      <c r="L89" s="92"/>
    </row>
    <row r="90" spans="1:12" ht="26.25" x14ac:dyDescent="0.4">
      <c r="A90" s="92"/>
      <c r="B90" s="92"/>
      <c r="C90" s="92"/>
      <c r="D90" s="92"/>
      <c r="E90" s="93"/>
      <c r="F90" s="92"/>
      <c r="G90" s="122" t="s">
        <v>14</v>
      </c>
      <c r="H90" s="131">
        <f>SUM(H87:H88)</f>
        <v>43711</v>
      </c>
      <c r="I90" s="124"/>
      <c r="J90" s="126">
        <f>SUM(J87:J88)</f>
        <v>61.2</v>
      </c>
      <c r="K90" s="126"/>
      <c r="L90" s="92"/>
    </row>
    <row r="91" spans="1:12" ht="15.75" x14ac:dyDescent="0.25">
      <c r="A91" s="107"/>
      <c r="B91" s="108"/>
      <c r="C91" s="107"/>
    </row>
    <row r="92" spans="1:12" ht="16.5" thickBot="1" x14ac:dyDescent="0.3">
      <c r="A92" s="107"/>
      <c r="B92" s="107"/>
      <c r="C92" s="107"/>
    </row>
    <row r="93" spans="1:12" ht="27.75" x14ac:dyDescent="0.25">
      <c r="A93" s="154" t="s">
        <v>141</v>
      </c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6"/>
    </row>
    <row r="94" spans="1:12" ht="25.5" x14ac:dyDescent="0.25">
      <c r="A94" s="167" t="s">
        <v>133</v>
      </c>
      <c r="B94" s="179" t="s">
        <v>57</v>
      </c>
      <c r="C94" s="179" t="s">
        <v>2</v>
      </c>
      <c r="D94" s="179" t="s">
        <v>3</v>
      </c>
      <c r="E94" s="179" t="s">
        <v>4</v>
      </c>
      <c r="F94" s="179" t="s">
        <v>5</v>
      </c>
      <c r="G94" s="180" t="s">
        <v>6</v>
      </c>
      <c r="H94" s="180" t="s">
        <v>7</v>
      </c>
      <c r="I94" s="180" t="s">
        <v>58</v>
      </c>
      <c r="J94" s="180" t="s">
        <v>59</v>
      </c>
      <c r="K94" s="180" t="s">
        <v>134</v>
      </c>
      <c r="L94" s="181" t="s">
        <v>10</v>
      </c>
    </row>
    <row r="95" spans="1:12" ht="15.75" x14ac:dyDescent="0.25">
      <c r="A95" s="168"/>
      <c r="B95" s="152"/>
      <c r="C95" s="152"/>
      <c r="D95" s="152"/>
      <c r="E95" s="152"/>
      <c r="F95" s="152"/>
      <c r="G95" s="153"/>
      <c r="H95" s="153"/>
      <c r="I95" s="153"/>
      <c r="J95" s="153"/>
      <c r="K95" s="153"/>
      <c r="L95" s="152"/>
    </row>
    <row r="96" spans="1:12" ht="33.75" x14ac:dyDescent="0.25">
      <c r="A96" s="169">
        <v>2</v>
      </c>
      <c r="B96" s="146">
        <v>44813</v>
      </c>
      <c r="C96" s="147" t="s">
        <v>206</v>
      </c>
      <c r="D96" s="118" t="s">
        <v>142</v>
      </c>
      <c r="E96" s="118" t="s">
        <v>143</v>
      </c>
      <c r="F96" s="118" t="s">
        <v>24</v>
      </c>
      <c r="G96" s="151" t="s">
        <v>16</v>
      </c>
      <c r="H96" s="148">
        <v>293348</v>
      </c>
      <c r="I96" s="149" t="s">
        <v>144</v>
      </c>
      <c r="J96" s="150">
        <v>132</v>
      </c>
      <c r="K96" s="151" t="s">
        <v>15</v>
      </c>
      <c r="L96" s="118" t="s">
        <v>23</v>
      </c>
    </row>
    <row r="97" spans="1:12" x14ac:dyDescent="0.25">
      <c r="A97" s="92"/>
      <c r="B97" s="92"/>
      <c r="C97" s="92"/>
      <c r="D97" s="92"/>
      <c r="E97" s="93"/>
      <c r="F97" s="92"/>
      <c r="G97" s="92"/>
      <c r="H97" s="92"/>
      <c r="I97" s="92"/>
      <c r="J97" s="92"/>
      <c r="K97" s="92"/>
      <c r="L97" s="92"/>
    </row>
    <row r="98" spans="1:12" ht="26.25" x14ac:dyDescent="0.4">
      <c r="A98" s="92"/>
      <c r="B98" s="92"/>
      <c r="C98" s="92"/>
      <c r="D98" s="92"/>
      <c r="E98" s="93"/>
      <c r="F98" s="92"/>
      <c r="G98" s="122" t="s">
        <v>14</v>
      </c>
      <c r="H98" s="123">
        <f>SUM(H96:H96)</f>
        <v>293348</v>
      </c>
      <c r="I98" s="124"/>
      <c r="J98" s="126">
        <f>SUM(J96:J96)</f>
        <v>132</v>
      </c>
      <c r="K98" s="126"/>
      <c r="L98" s="92"/>
    </row>
    <row r="101" spans="1:12" ht="28.5" x14ac:dyDescent="0.45">
      <c r="G101" s="160" t="s">
        <v>53</v>
      </c>
      <c r="H101" s="161">
        <f>SUM(H43,H67,H81,H90,H98)</f>
        <v>58900992</v>
      </c>
      <c r="I101" s="160"/>
      <c r="J101" s="162">
        <f>SUM(J43,J67,J81,J90,J98)</f>
        <v>24552.950000000008</v>
      </c>
      <c r="K101" s="162">
        <f>SUM(K43,K67,K81)</f>
        <v>802874.86</v>
      </c>
    </row>
    <row r="104" spans="1:12" s="92" customFormat="1" x14ac:dyDescent="0.25"/>
    <row r="105" spans="1:12" s="92" customFormat="1" x14ac:dyDescent="0.25"/>
    <row r="107" spans="1:12" ht="26.25" x14ac:dyDescent="0.4">
      <c r="D107" s="164" t="s">
        <v>170</v>
      </c>
    </row>
    <row r="108" spans="1:12" ht="26.25" x14ac:dyDescent="0.4">
      <c r="D108" s="164" t="s">
        <v>171</v>
      </c>
    </row>
    <row r="109" spans="1:12" ht="26.25" x14ac:dyDescent="0.4">
      <c r="D109" s="164" t="s">
        <v>172</v>
      </c>
    </row>
    <row r="111" spans="1:12" x14ac:dyDescent="0.25">
      <c r="A111" t="s">
        <v>173</v>
      </c>
    </row>
    <row r="112" spans="1:12" ht="15" customHeight="1" x14ac:dyDescent="0.25">
      <c r="A112" t="s">
        <v>174</v>
      </c>
      <c r="B112" s="163">
        <f ca="1">TODAY()</f>
        <v>44838</v>
      </c>
    </row>
  </sheetData>
  <mergeCells count="34">
    <mergeCell ref="A75:C75"/>
    <mergeCell ref="A81:B81"/>
    <mergeCell ref="A47:A49"/>
    <mergeCell ref="F47:F49"/>
    <mergeCell ref="A16:A18"/>
    <mergeCell ref="N14:N15"/>
    <mergeCell ref="N16:N18"/>
    <mergeCell ref="D16:D18"/>
    <mergeCell ref="B16:B18"/>
    <mergeCell ref="M47:M49"/>
    <mergeCell ref="I47:I49"/>
    <mergeCell ref="A6:M7"/>
    <mergeCell ref="A14:M15"/>
    <mergeCell ref="A45:M46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B47:B49"/>
    <mergeCell ref="E47:E49"/>
    <mergeCell ref="C47:C49"/>
    <mergeCell ref="H47:H49"/>
    <mergeCell ref="L47:L49"/>
    <mergeCell ref="K47:K49"/>
    <mergeCell ref="J47:J49"/>
    <mergeCell ref="G47:G49"/>
    <mergeCell ref="D47:D49"/>
  </mergeCells>
  <phoneticPr fontId="35" type="noConversion"/>
  <printOptions horizontalCentered="1"/>
  <pageMargins left="0.23622047244094491" right="0.23622047244094491" top="0.74803149606299213" bottom="0.74803149606299213" header="0.31496062992125984" footer="0.31496062992125984"/>
  <pageSetup paperSize="130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24" t="s">
        <v>25</v>
      </c>
      <c r="B3" s="25"/>
      <c r="C3" s="25"/>
      <c r="D3" s="25"/>
      <c r="E3" s="25"/>
      <c r="F3" s="25"/>
      <c r="G3" s="26"/>
      <c r="H3" s="27"/>
      <c r="I3" s="25"/>
      <c r="J3" s="28"/>
      <c r="K3" s="25"/>
      <c r="L3" s="29"/>
    </row>
    <row r="4" spans="1:12" ht="15" customHeight="1" x14ac:dyDescent="0.25">
      <c r="A4" s="225"/>
      <c r="B4" s="226"/>
      <c r="C4" s="62"/>
      <c r="D4" s="62"/>
      <c r="E4" s="62"/>
      <c r="F4" s="62"/>
      <c r="G4" s="63"/>
      <c r="H4" s="227" t="s">
        <v>7</v>
      </c>
      <c r="I4" s="230" t="s">
        <v>29</v>
      </c>
      <c r="J4" s="227" t="s">
        <v>26</v>
      </c>
      <c r="K4" s="230" t="s">
        <v>9</v>
      </c>
      <c r="L4" s="227" t="s">
        <v>10</v>
      </c>
    </row>
    <row r="5" spans="1:12" ht="11.25" customHeight="1" thickBot="1" x14ac:dyDescent="0.3">
      <c r="A5" s="231" t="s">
        <v>27</v>
      </c>
      <c r="B5" s="232"/>
      <c r="C5" s="64" t="s">
        <v>2</v>
      </c>
      <c r="D5" s="64" t="s">
        <v>28</v>
      </c>
      <c r="E5" s="64" t="s">
        <v>4</v>
      </c>
      <c r="F5" s="64" t="s">
        <v>5</v>
      </c>
      <c r="G5" s="65" t="s">
        <v>6</v>
      </c>
      <c r="H5" s="228"/>
      <c r="I5" s="228"/>
      <c r="J5" s="228"/>
      <c r="K5" s="228"/>
      <c r="L5" s="228"/>
    </row>
    <row r="6" spans="1:12" ht="15.75" hidden="1" customHeight="1" thickBot="1" x14ac:dyDescent="0.3">
      <c r="A6" s="233"/>
      <c r="B6" s="234"/>
      <c r="C6" s="66"/>
      <c r="D6" s="66"/>
      <c r="E6" s="66"/>
      <c r="F6" s="66"/>
      <c r="G6" s="65" t="s">
        <v>30</v>
      </c>
      <c r="H6" s="228"/>
      <c r="I6" s="228"/>
      <c r="J6" s="228"/>
      <c r="K6" s="228"/>
      <c r="L6" s="228"/>
    </row>
    <row r="7" spans="1:12" x14ac:dyDescent="0.25">
      <c r="A7" s="67"/>
      <c r="B7" s="68"/>
      <c r="C7" s="66"/>
      <c r="D7" s="66"/>
      <c r="E7" s="66"/>
      <c r="F7" s="66"/>
      <c r="G7" s="65"/>
      <c r="H7" s="228"/>
      <c r="I7" s="228"/>
      <c r="J7" s="228"/>
      <c r="K7" s="228"/>
      <c r="L7" s="228"/>
    </row>
    <row r="8" spans="1:12" x14ac:dyDescent="0.25">
      <c r="A8" s="69" t="s">
        <v>31</v>
      </c>
      <c r="B8" s="70" t="s">
        <v>32</v>
      </c>
      <c r="C8" s="71"/>
      <c r="D8" s="71"/>
      <c r="E8" s="71"/>
      <c r="F8" s="71"/>
      <c r="G8" s="72"/>
      <c r="H8" s="229"/>
      <c r="I8" s="229"/>
      <c r="J8" s="229"/>
      <c r="K8" s="229"/>
      <c r="L8" s="229"/>
    </row>
    <row r="9" spans="1:12" x14ac:dyDescent="0.25">
      <c r="A9" s="235"/>
      <c r="B9" s="235"/>
      <c r="C9" s="73"/>
      <c r="D9" s="73"/>
      <c r="E9" s="73"/>
      <c r="F9" s="73"/>
      <c r="G9" s="73"/>
      <c r="H9" s="235"/>
      <c r="I9" s="235"/>
      <c r="J9" s="73"/>
      <c r="K9" s="73"/>
      <c r="L9" s="73"/>
    </row>
    <row r="10" spans="1:12" x14ac:dyDescent="0.25">
      <c r="A10" s="59" t="s">
        <v>33</v>
      </c>
      <c r="B10" s="236">
        <v>43699</v>
      </c>
      <c r="C10" s="237" t="s">
        <v>35</v>
      </c>
      <c r="D10" s="239" t="s">
        <v>36</v>
      </c>
      <c r="E10" s="239" t="s">
        <v>37</v>
      </c>
      <c r="F10" s="240" t="s">
        <v>24</v>
      </c>
      <c r="G10" s="240" t="s">
        <v>16</v>
      </c>
      <c r="H10" s="241">
        <v>27378</v>
      </c>
      <c r="I10" s="243" t="s">
        <v>38</v>
      </c>
      <c r="J10" s="244">
        <v>980.50699999999995</v>
      </c>
      <c r="K10" s="245" t="s">
        <v>15</v>
      </c>
      <c r="L10" s="240" t="s">
        <v>23</v>
      </c>
    </row>
    <row r="11" spans="1:12" x14ac:dyDescent="0.25">
      <c r="A11" s="59" t="s">
        <v>34</v>
      </c>
      <c r="B11" s="236"/>
      <c r="C11" s="238"/>
      <c r="D11" s="239"/>
      <c r="E11" s="239"/>
      <c r="F11" s="240"/>
      <c r="G11" s="240"/>
      <c r="H11" s="242"/>
      <c r="I11" s="243"/>
      <c r="J11" s="244"/>
      <c r="K11" s="246"/>
      <c r="L11" s="240"/>
    </row>
    <row r="12" spans="1:12" x14ac:dyDescent="0.25">
      <c r="A12" s="59" t="s">
        <v>39</v>
      </c>
      <c r="B12" s="236">
        <v>43705</v>
      </c>
      <c r="C12" s="237" t="s">
        <v>47</v>
      </c>
      <c r="D12" s="239" t="s">
        <v>48</v>
      </c>
      <c r="E12" s="239" t="s">
        <v>41</v>
      </c>
      <c r="F12" s="240" t="s">
        <v>24</v>
      </c>
      <c r="G12" s="240" t="s">
        <v>16</v>
      </c>
      <c r="H12" s="241">
        <v>29178</v>
      </c>
      <c r="I12" s="243" t="s">
        <v>38</v>
      </c>
      <c r="J12" s="244">
        <v>1048.3399999999999</v>
      </c>
      <c r="K12" s="247" t="s">
        <v>15</v>
      </c>
      <c r="L12" s="240" t="s">
        <v>23</v>
      </c>
    </row>
    <row r="13" spans="1:12" x14ac:dyDescent="0.25">
      <c r="A13" s="60" t="s">
        <v>40</v>
      </c>
      <c r="B13" s="236"/>
      <c r="C13" s="238"/>
      <c r="D13" s="239"/>
      <c r="E13" s="239"/>
      <c r="F13" s="240"/>
      <c r="G13" s="240"/>
      <c r="H13" s="242"/>
      <c r="I13" s="243"/>
      <c r="J13" s="244"/>
      <c r="K13" s="247"/>
      <c r="L13" s="240"/>
    </row>
    <row r="14" spans="1:12" x14ac:dyDescent="0.25">
      <c r="A14" s="61" t="s">
        <v>42</v>
      </c>
      <c r="B14" s="236">
        <v>43706</v>
      </c>
      <c r="C14" s="237" t="s">
        <v>44</v>
      </c>
      <c r="D14" s="237" t="s">
        <v>45</v>
      </c>
      <c r="E14" s="237" t="s">
        <v>46</v>
      </c>
      <c r="F14" s="240" t="s">
        <v>24</v>
      </c>
      <c r="G14" s="240" t="s">
        <v>16</v>
      </c>
      <c r="H14" s="250">
        <v>27378</v>
      </c>
      <c r="I14" s="243" t="s">
        <v>38</v>
      </c>
      <c r="J14" s="244">
        <v>2158.1999999999998</v>
      </c>
      <c r="K14" s="247" t="s">
        <v>15</v>
      </c>
      <c r="L14" s="240" t="s">
        <v>18</v>
      </c>
    </row>
    <row r="15" spans="1:12" x14ac:dyDescent="0.25">
      <c r="A15" s="60" t="s">
        <v>43</v>
      </c>
      <c r="B15" s="236"/>
      <c r="C15" s="238"/>
      <c r="D15" s="238"/>
      <c r="E15" s="238"/>
      <c r="F15" s="240"/>
      <c r="G15" s="240"/>
      <c r="H15" s="250"/>
      <c r="I15" s="243"/>
      <c r="J15" s="244"/>
      <c r="K15" s="247"/>
      <c r="L15" s="240"/>
    </row>
    <row r="16" spans="1:12" ht="16.5" thickBot="1" x14ac:dyDescent="0.3">
      <c r="A16" s="35"/>
      <c r="B16" s="34"/>
      <c r="C16" s="33"/>
      <c r="D16" s="33"/>
      <c r="E16" s="33"/>
      <c r="F16" s="33"/>
      <c r="G16" s="36"/>
      <c r="H16" s="37"/>
      <c r="I16" s="38"/>
      <c r="J16" s="39"/>
      <c r="K16" s="40"/>
      <c r="L16" s="33"/>
    </row>
    <row r="17" spans="1:12" ht="29.25" thickBot="1" x14ac:dyDescent="0.5">
      <c r="A17" s="19"/>
      <c r="B17" s="19"/>
      <c r="C17" s="30"/>
      <c r="D17" s="31"/>
      <c r="E17" s="20"/>
      <c r="F17" s="248" t="s">
        <v>14</v>
      </c>
      <c r="G17" s="249"/>
      <c r="H17" s="74">
        <f>SUM(H10:H11:H12:H13,H14,H15)</f>
        <v>83934</v>
      </c>
      <c r="I17" s="32"/>
      <c r="J17" s="58">
        <f>SUM(J10,J15)</f>
        <v>980.50699999999995</v>
      </c>
      <c r="K17" s="19"/>
      <c r="L17" s="19"/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2022-10-04T11:44:41Z</cp:lastPrinted>
  <dcterms:created xsi:type="dcterms:W3CDTF">2011-04-07T12:29:15Z</dcterms:created>
  <dcterms:modified xsi:type="dcterms:W3CDTF">2022-10-04T12:43:42Z</dcterms:modified>
</cp:coreProperties>
</file>