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15480" windowHeight="960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Hoja1!$A$6:$N$91</definedName>
  </definedNames>
  <calcPr calcId="145621" concurrentCalc="0"/>
</workbook>
</file>

<file path=xl/calcChain.xml><?xml version="1.0" encoding="utf-8"?>
<calcChain xmlns="http://schemas.openxmlformats.org/spreadsheetml/2006/main">
  <c r="J26" i="1" l="1"/>
  <c r="J46" i="1"/>
  <c r="J54" i="1"/>
  <c r="J80" i="1"/>
  <c r="H46" i="1"/>
  <c r="H26" i="1"/>
  <c r="H54" i="1"/>
  <c r="H78" i="1"/>
  <c r="H80" i="1"/>
  <c r="K26" i="1"/>
  <c r="K46" i="1"/>
  <c r="K54" i="1"/>
  <c r="J78" i="1"/>
  <c r="K80" i="1"/>
  <c r="C90" i="1"/>
  <c r="J17" i="2"/>
  <c r="H17" i="2"/>
</calcChain>
</file>

<file path=xl/sharedStrings.xml><?xml version="1.0" encoding="utf-8"?>
<sst xmlns="http://schemas.openxmlformats.org/spreadsheetml/2006/main" count="275" uniqueCount="147">
  <si>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</si>
  <si>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</si>
  <si>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</si>
  <si>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</si>
  <si>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</si>
  <si>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</si>
  <si>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</si>
  <si>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</si>
  <si>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</si>
  <si>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</si>
  <si>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</si>
  <si>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</si>
  <si>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</si>
  <si>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</si>
  <si>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</si>
  <si>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</si>
  <si>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</si>
  <si>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</si>
  <si>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</si>
  <si>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</si>
  <si>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</si>
  <si>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</si>
  <si>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</si>
  <si>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</si>
  <si>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COMERCIO</t>
  </si>
  <si>
    <t>A. ESPEJO</t>
  </si>
  <si>
    <t>AMPLIACION MENOR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</si>
  <si>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</si>
  <si>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</si>
  <si>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</si>
  <si>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</si>
  <si>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</si>
  <si>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</si>
  <si>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</si>
  <si>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</si>
  <si>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</si>
  <si>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</si>
  <si>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</si>
  <si>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</si>
  <si>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</si>
  <si>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</si>
  <si>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</si>
  <si>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</si>
  <si>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</si>
  <si>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</si>
  <si>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</si>
  <si>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</si>
  <si>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</si>
  <si>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</si>
  <si>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</si>
  <si>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</si>
  <si>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</si>
  <si>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OBRA NUEVA</t>
  </si>
  <si>
    <t>LGUC., OGUC Y PRC</t>
  </si>
  <si>
    <t>OFICINA</t>
  </si>
  <si>
    <t>ARQUITECTO</t>
  </si>
  <si>
    <t>PERMISO N°</t>
  </si>
  <si>
    <t>RESOLUCION FECHA</t>
  </si>
  <si>
    <t>DESCIPCION PROYECTO</t>
  </si>
  <si>
    <t>SUPERFICIE M2</t>
  </si>
  <si>
    <t>LA REINA</t>
  </si>
  <si>
    <t xml:space="preserve"> </t>
  </si>
  <si>
    <t>A N T E P R O Y E C T O S</t>
  </si>
  <si>
    <t>ANTEPROYECTO</t>
  </si>
  <si>
    <t>AMPLIACION MAYOR</t>
  </si>
  <si>
    <t>N. JOFRE</t>
  </si>
  <si>
    <r>
      <t>R E S  O L U C I O N E S</t>
    </r>
    <r>
      <rPr>
        <sz val="22"/>
        <color rgb="FF000000"/>
        <rFont val="Arial"/>
        <family val="2"/>
      </rPr>
      <t xml:space="preserve"> </t>
    </r>
  </si>
  <si>
    <t>TOTAL</t>
  </si>
  <si>
    <t>MODIFICACION DE PROYECTO AMPLIACION MAYOR A 100 M2</t>
  </si>
  <si>
    <t xml:space="preserve">ESTADISTICAS DE PERMISOS, RESOLUCIONES Y OTROS  MES DE FEBRERO  2022   </t>
  </si>
  <si>
    <t>02.02.2022</t>
  </si>
  <si>
    <t>RAQUEL CANDELARIA MONDACA AMORES</t>
  </si>
  <si>
    <t>GENARO BENAVIDES 6341 -D</t>
  </si>
  <si>
    <t>FELIPE SANTIBAÑEZ GUZMAN</t>
  </si>
  <si>
    <t>09.02.2022</t>
  </si>
  <si>
    <t>ALEX GONZALEZ SALINAS</t>
  </si>
  <si>
    <t>LOS MAITENES 256</t>
  </si>
  <si>
    <t>SERGIO GONZALEZ KOCK</t>
  </si>
  <si>
    <t>14.02.2022</t>
  </si>
  <si>
    <t>UBALDO CORTEZ FAJARDO</t>
  </si>
  <si>
    <t>ALCALDE ALBERO JENSCHKE 7048</t>
  </si>
  <si>
    <t>18.02.2022</t>
  </si>
  <si>
    <t>LUIS EDUARDO FOA TORRES</t>
  </si>
  <si>
    <t>SIMON BOLIVAR 7226</t>
  </si>
  <si>
    <t>CRISTIAN CASTAÑO ORREGO</t>
  </si>
  <si>
    <t>03.02.2022</t>
  </si>
  <si>
    <t>NUEVOS DESARROLLOS S.A</t>
  </si>
  <si>
    <t>AV. LARRAIN 5862 MP 1130</t>
  </si>
  <si>
    <t>EDUARDO SOTO SILVA</t>
  </si>
  <si>
    <t>MODIFICACION DE EDIFICACION EXISTENTES QUE NO ALTEREN SU ESTRUCTURA</t>
  </si>
  <si>
    <t>INVERSIONES NM LTDA.</t>
  </si>
  <si>
    <t>CENTRO COMERCIALES VECINALES ARAUCO EXPRESS</t>
  </si>
  <si>
    <t>15.02.2022</t>
  </si>
  <si>
    <t>CARLOS ARIS SABIONECELLO</t>
  </si>
  <si>
    <t>ANTONIO PALACIOS VERA</t>
  </si>
  <si>
    <t>AV. PRINCIPE DE GALES 5921  OF. 1910</t>
  </si>
  <si>
    <t>AV. PRINCIPE DE GALES 5921  OF. 1810</t>
  </si>
  <si>
    <t>SAN VICENTE DE PAUL 6051</t>
  </si>
  <si>
    <t>11.02.2022</t>
  </si>
  <si>
    <t>AV. PRINCIPE DE GALES 8561</t>
  </si>
  <si>
    <t>DIEGO SANDOVALMARTINEZ</t>
  </si>
  <si>
    <t>INMOBILIARIA BENTHAM LTDA. ALCAINO</t>
  </si>
  <si>
    <t>HELSBY 8729</t>
  </si>
  <si>
    <t>GERARDO CELIS</t>
  </si>
  <si>
    <t>A.MONARDES</t>
  </si>
  <si>
    <t>2521-A</t>
  </si>
  <si>
    <t>LR-2557</t>
  </si>
  <si>
    <t>08.02.2022</t>
  </si>
  <si>
    <t>INMOBILIARIA FRANCISCO DE VILLAGRA SPA</t>
  </si>
  <si>
    <t>FRANCISCO DE VILLAGRA 5807</t>
  </si>
  <si>
    <t>CARLOS URZUA EDWADRS</t>
  </si>
  <si>
    <t>MODIFICACIOND E DESLINDES</t>
  </si>
  <si>
    <t>01.02.2022</t>
  </si>
  <si>
    <t>JARDIN INFANTIL MONTESORI RAYHUEN  LTDA.</t>
  </si>
  <si>
    <t>21.02.2022</t>
  </si>
  <si>
    <t>ALICIA GARAY MOENA</t>
  </si>
  <si>
    <t>ELEODORO ESTORQUIZA 593-A</t>
  </si>
  <si>
    <t>CARLOS HADJEZ BERRIOS</t>
  </si>
  <si>
    <t>CARLOS LINEROS ECHEVERRIA</t>
  </si>
  <si>
    <t xml:space="preserve">DIRECTOR DE OBRAS </t>
  </si>
  <si>
    <t>CLE/MGA/AEA/mpa</t>
  </si>
  <si>
    <t>25.02.2022</t>
  </si>
  <si>
    <t>MARCELO FAIELLA</t>
  </si>
  <si>
    <t>PAULO QUEIROLO VASQUEZ</t>
  </si>
  <si>
    <t>AMPLIACION VIVIENDA SOCIAL</t>
  </si>
  <si>
    <t>ART. 166 LGUC (HASTA 520 UF)</t>
  </si>
  <si>
    <t>ARIEL QUIROGA C.</t>
  </si>
  <si>
    <t>7M</t>
  </si>
  <si>
    <t>6,41 M</t>
  </si>
  <si>
    <t>6,17 M</t>
  </si>
  <si>
    <t>8,55 M</t>
  </si>
  <si>
    <t>5,8 M</t>
  </si>
  <si>
    <t>MARIANELA DORADO PINTO</t>
  </si>
  <si>
    <t>MODIFICACION DE PROYECTO ALTERACION</t>
  </si>
  <si>
    <t>AV. OSSA 2176 LOCAL 3 Y 4</t>
  </si>
  <si>
    <t>CARLOS SILVA VILDOSOLA 9073 L-8</t>
  </si>
  <si>
    <t>RAUL FUENZALIDA GUTIERRES</t>
  </si>
  <si>
    <t>CARLOS ARIS SABIONCELLO</t>
  </si>
  <si>
    <t>IVAN CHAPARRO ULLOA/ CAROLINA VELEZ KEITH</t>
  </si>
  <si>
    <t>MARIELA LEIVA SILVA</t>
  </si>
  <si>
    <t>INVERSIONES REYBAL LTDA.</t>
  </si>
  <si>
    <t xml:space="preserve">LGUC., OGUC Y PRC </t>
  </si>
  <si>
    <t>PASAJE PRIVADO LOS MAITENES 496-F</t>
  </si>
  <si>
    <t>CARLOS SILVA VILDOSOLA 9073 LOCAL 18-B</t>
  </si>
  <si>
    <t>FRANCISCO BILBAO 6927</t>
  </si>
  <si>
    <t>CRISTIAN ESPINOSA OTERO</t>
  </si>
  <si>
    <t>LEY  19.537 COPROP. INMOB./ DFLN°2/59 / ART. 6.1.8. OGUC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</si>
</sst>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#,##0.0"/>
    <numFmt numFmtId="167" formatCode="0.0"/>
    <numFmt numFmtId="168" formatCode="0.000"/>
  </numFmts>
  <fonts count="3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75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6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0" fontId="3" fillId="3" borderId="0" xfId="0" applyFont="1" applyFill="1" applyBorder="1"/>
    <xf numFmtId="0" fontId="7" fillId="3" borderId="0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right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42" fontId="11" fillId="3" borderId="0" xfId="1" applyFont="1" applyFill="1" applyBorder="1" applyAlignment="1">
      <alignment horizontal="right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166" fontId="1" fillId="0" borderId="12" xfId="0" applyNumberFormat="1" applyFont="1" applyFill="1" applyBorder="1" applyAlignment="1">
      <alignment horizontal="right" vertical="center"/>
    </xf>
    <xf numFmtId="2" fontId="6" fillId="0" borderId="12" xfId="0" applyNumberFormat="1" applyFont="1" applyFill="1" applyBorder="1" applyAlignment="1">
      <alignment horizontal="center"/>
    </xf>
    <xf numFmtId="0" fontId="0" fillId="4" borderId="0" xfId="0" applyFill="1" applyBorder="1"/>
    <xf numFmtId="14" fontId="2" fillId="0" borderId="0" xfId="0" applyNumberFormat="1" applyFont="1"/>
    <xf numFmtId="0" fontId="24" fillId="0" borderId="0" xfId="0" applyFont="1"/>
    <xf numFmtId="14" fontId="21" fillId="0" borderId="0" xfId="0" applyNumberFormat="1" applyFont="1" applyAlignment="1">
      <alignment horizontal="left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0" borderId="0" xfId="0" applyFont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42" fontId="24" fillId="2" borderId="12" xfId="1" applyFont="1" applyFill="1" applyBorder="1" applyAlignment="1">
      <alignment horizontal="right"/>
    </xf>
    <xf numFmtId="0" fontId="26" fillId="2" borderId="12" xfId="0" applyFont="1" applyFill="1" applyBorder="1"/>
    <xf numFmtId="4" fontId="24" fillId="2" borderId="12" xfId="0" applyNumberFormat="1" applyFont="1" applyFill="1" applyBorder="1" applyAlignment="1">
      <alignment horizontal="right"/>
    </xf>
    <xf numFmtId="168" fontId="6" fillId="0" borderId="12" xfId="0" applyNumberFormat="1" applyFont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2" fontId="11" fillId="2" borderId="12" xfId="0" applyNumberFormat="1" applyFont="1" applyFill="1" applyBorder="1"/>
    <xf numFmtId="167" fontId="2" fillId="0" borderId="12" xfId="0" applyNumberFormat="1" applyFont="1" applyFill="1" applyBorder="1" applyAlignment="1">
      <alignment horizontal="right" vertical="center"/>
    </xf>
    <xf numFmtId="14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quotePrefix="1" applyFont="1" applyFill="1" applyBorder="1" applyAlignment="1">
      <alignment horizontal="center" vertical="center" wrapText="1"/>
    </xf>
    <xf numFmtId="42" fontId="1" fillId="3" borderId="12" xfId="1" applyFont="1" applyFill="1" applyBorder="1" applyAlignment="1">
      <alignment horizontal="right" vertical="center"/>
    </xf>
    <xf numFmtId="4" fontId="1" fillId="3" borderId="12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2" fontId="2" fillId="0" borderId="12" xfId="0" applyNumberFormat="1" applyFont="1" applyFill="1" applyBorder="1" applyAlignment="1">
      <alignment horizontal="right" vertical="center"/>
    </xf>
    <xf numFmtId="3" fontId="28" fillId="0" borderId="12" xfId="0" applyNumberFormat="1" applyFont="1" applyFill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 wrapText="1"/>
    </xf>
    <xf numFmtId="14" fontId="27" fillId="0" borderId="12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right" vertical="center"/>
    </xf>
    <xf numFmtId="0" fontId="29" fillId="6" borderId="37" xfId="0" applyFont="1" applyFill="1" applyBorder="1" applyAlignment="1">
      <alignment vertical="center"/>
    </xf>
    <xf numFmtId="0" fontId="16" fillId="6" borderId="38" xfId="0" applyFont="1" applyFill="1" applyBorder="1" applyAlignment="1">
      <alignment wrapText="1"/>
    </xf>
    <xf numFmtId="0" fontId="0" fillId="6" borderId="38" xfId="0" applyFill="1" applyBorder="1" applyAlignment="1">
      <alignment wrapText="1"/>
    </xf>
    <xf numFmtId="0" fontId="0" fillId="6" borderId="39" xfId="0" applyFill="1" applyBorder="1" applyAlignment="1">
      <alignment wrapText="1"/>
    </xf>
    <xf numFmtId="0" fontId="0" fillId="0" borderId="61" xfId="0" applyBorder="1" applyAlignment="1">
      <alignment vertical="center" wrapText="1"/>
    </xf>
    <xf numFmtId="0" fontId="10" fillId="2" borderId="12" xfId="0" applyFont="1" applyFill="1" applyBorder="1"/>
    <xf numFmtId="0" fontId="0" fillId="2" borderId="12" xfId="0" applyFill="1" applyBorder="1"/>
    <xf numFmtId="6" fontId="11" fillId="2" borderId="12" xfId="0" applyNumberFormat="1" applyFont="1" applyFill="1" applyBorder="1" applyAlignment="1">
      <alignment horizontal="center"/>
    </xf>
    <xf numFmtId="2" fontId="11" fillId="3" borderId="0" xfId="0" applyNumberFormat="1" applyFont="1" applyFill="1" applyBorder="1"/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3" fontId="31" fillId="0" borderId="12" xfId="0" applyNumberFormat="1" applyFont="1" applyBorder="1" applyAlignment="1">
      <alignment horizontal="center" vertical="center"/>
    </xf>
    <xf numFmtId="3" fontId="31" fillId="0" borderId="12" xfId="0" applyNumberFormat="1" applyFont="1" applyFill="1" applyBorder="1" applyAlignment="1">
      <alignment horizontal="center" vertical="center"/>
    </xf>
    <xf numFmtId="3" fontId="31" fillId="3" borderId="12" xfId="0" applyNumberFormat="1" applyFont="1" applyFill="1" applyBorder="1" applyAlignment="1">
      <alignment horizontal="center" vertical="center"/>
    </xf>
    <xf numFmtId="42" fontId="24" fillId="3" borderId="0" xfId="1" applyFont="1" applyFill="1" applyBorder="1" applyAlignment="1">
      <alignment horizontal="right"/>
    </xf>
    <xf numFmtId="0" fontId="26" fillId="3" borderId="0" xfId="0" applyFont="1" applyFill="1" applyBorder="1"/>
    <xf numFmtId="4" fontId="24" fillId="3" borderId="0" xfId="0" applyNumberFormat="1" applyFont="1" applyFill="1" applyBorder="1" applyAlignment="1">
      <alignment horizontal="right"/>
    </xf>
    <xf numFmtId="0" fontId="26" fillId="7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2" borderId="6" xfId="0" applyFont="1" applyFill="1" applyBorder="1"/>
    <xf numFmtId="0" fontId="7" fillId="2" borderId="6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25" fillId="0" borderId="12" xfId="0" applyFont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7" fillId="3" borderId="0" xfId="0" applyFont="1" applyFill="1" applyBorder="1"/>
    <xf numFmtId="42" fontId="11" fillId="3" borderId="0" xfId="0" applyNumberFormat="1" applyFont="1" applyFill="1" applyBorder="1" applyAlignment="1">
      <alignment horizontal="center"/>
    </xf>
    <xf numFmtId="0" fontId="19" fillId="3" borderId="0" xfId="0" applyFont="1" applyFill="1" applyBorder="1"/>
    <xf numFmtId="2" fontId="11" fillId="3" borderId="0" xfId="0" applyNumberFormat="1" applyFont="1" applyFill="1" applyBorder="1" applyAlignment="1">
      <alignment horizontal="right"/>
    </xf>
    <xf numFmtId="0" fontId="23" fillId="0" borderId="0" xfId="0" applyFont="1" applyAlignment="1">
      <alignment horizontal="left"/>
    </xf>
    <xf numFmtId="1" fontId="26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7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5" fillId="7" borderId="45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0" fillId="7" borderId="51" xfId="0" applyFill="1" applyBorder="1" applyAlignment="1">
      <alignment vertical="top" wrapText="1"/>
    </xf>
    <xf numFmtId="0" fontId="0" fillId="7" borderId="52" xfId="0" applyFill="1" applyBorder="1" applyAlignment="1">
      <alignment vertical="top" wrapText="1"/>
    </xf>
    <xf numFmtId="0" fontId="15" fillId="7" borderId="53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15" fillId="7" borderId="55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56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15" fillId="7" borderId="41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0" fillId="0" borderId="59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10</xdr:row>
      <xdr:rowOff>47625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42900"/>
          <a:ext cx="2753631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topLeftCell="A6" zoomScale="60" zoomScaleNormal="60" zoomScaleSheetLayoutView="100" zoomScalePageLayoutView="50" workbookViewId="0">
      <selection activeCell="D38" sqref="D38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199" t="s">
        <v>61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14"/>
    </row>
    <row r="7" spans="1:14" ht="10.5" customHeight="1" thickBot="1" x14ac:dyDescent="0.3">
      <c r="A7" s="201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15"/>
    </row>
    <row r="8" spans="1:14" x14ac:dyDescent="0.25">
      <c r="A8" s="209" t="s">
        <v>69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16"/>
    </row>
    <row r="9" spans="1:14" x14ac:dyDescent="0.25">
      <c r="A9" s="211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16"/>
    </row>
    <row r="10" spans="1:14" x14ac:dyDescent="0.25">
      <c r="A10" s="211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16"/>
    </row>
    <row r="11" spans="1:14" ht="6" customHeight="1" thickBot="1" x14ac:dyDescent="0.3">
      <c r="A11" s="212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17"/>
    </row>
    <row r="12" spans="1:14" s="84" customFormat="1" ht="6" customHeight="1" x14ac:dyDescent="0.25">
      <c r="A12" s="98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1"/>
    </row>
    <row r="13" spans="1:14" s="84" customFormat="1" ht="6" customHeight="1" thickBot="1" x14ac:dyDescent="0.3">
      <c r="A13" s="10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7"/>
    </row>
    <row r="14" spans="1:14" x14ac:dyDescent="0.25">
      <c r="A14" s="203" t="s">
        <v>12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186"/>
    </row>
    <row r="15" spans="1:14" ht="15.75" thickBot="1" x14ac:dyDescent="0.3">
      <c r="A15" s="205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187"/>
    </row>
    <row r="16" spans="1:14" x14ac:dyDescent="0.25">
      <c r="A16" s="194" t="s">
        <v>0</v>
      </c>
      <c r="B16" s="194" t="s">
        <v>1</v>
      </c>
      <c r="C16" s="214" t="s">
        <v>2</v>
      </c>
      <c r="D16" s="194" t="s">
        <v>3</v>
      </c>
      <c r="E16" s="194" t="s">
        <v>4</v>
      </c>
      <c r="F16" s="194" t="s">
        <v>5</v>
      </c>
      <c r="G16" s="194" t="s">
        <v>6</v>
      </c>
      <c r="H16" s="194" t="s">
        <v>7</v>
      </c>
      <c r="I16" s="194" t="s">
        <v>8</v>
      </c>
      <c r="J16" s="194" t="s">
        <v>11</v>
      </c>
      <c r="K16" s="198" t="s">
        <v>21</v>
      </c>
      <c r="L16" s="194" t="s">
        <v>9</v>
      </c>
      <c r="M16" s="194" t="s">
        <v>10</v>
      </c>
      <c r="N16" s="188" t="s">
        <v>19</v>
      </c>
    </row>
    <row r="17" spans="1:14" x14ac:dyDescent="0.25">
      <c r="A17" s="194"/>
      <c r="B17" s="194"/>
      <c r="C17" s="214"/>
      <c r="D17" s="194"/>
      <c r="E17" s="194"/>
      <c r="F17" s="196"/>
      <c r="G17" s="196"/>
      <c r="H17" s="196"/>
      <c r="I17" s="196"/>
      <c r="J17" s="196"/>
      <c r="K17" s="194"/>
      <c r="L17" s="196"/>
      <c r="M17" s="196"/>
      <c r="N17" s="189"/>
    </row>
    <row r="18" spans="1:14" ht="9" customHeight="1" thickBot="1" x14ac:dyDescent="0.3">
      <c r="A18" s="195"/>
      <c r="B18" s="195"/>
      <c r="C18" s="215"/>
      <c r="D18" s="195"/>
      <c r="E18" s="195"/>
      <c r="F18" s="197"/>
      <c r="G18" s="197"/>
      <c r="H18" s="197"/>
      <c r="I18" s="197"/>
      <c r="J18" s="197"/>
      <c r="K18" s="195"/>
      <c r="L18" s="197"/>
      <c r="M18" s="197"/>
      <c r="N18" s="190"/>
    </row>
    <row r="19" spans="1:14" s="84" customFormat="1" ht="26.25" customHeight="1" x14ac:dyDescent="0.25">
      <c r="A19" s="155"/>
      <c r="B19" s="155"/>
      <c r="C19" s="156"/>
      <c r="D19" s="155"/>
      <c r="E19" s="155"/>
      <c r="F19" s="157"/>
      <c r="G19" s="157"/>
      <c r="H19" s="157"/>
      <c r="I19" s="157"/>
      <c r="J19" s="157"/>
      <c r="K19" s="155"/>
      <c r="L19" s="157"/>
      <c r="M19" s="157"/>
      <c r="N19" s="155"/>
    </row>
    <row r="20" spans="1:14" s="2" customFormat="1" ht="30" x14ac:dyDescent="0.25">
      <c r="A20" s="132">
        <v>14533</v>
      </c>
      <c r="B20" s="133" t="s">
        <v>70</v>
      </c>
      <c r="C20" s="5" t="s">
        <v>71</v>
      </c>
      <c r="D20" s="5" t="s">
        <v>72</v>
      </c>
      <c r="E20" s="5" t="s">
        <v>73</v>
      </c>
      <c r="F20" s="9" t="s">
        <v>17</v>
      </c>
      <c r="G20" s="9" t="s">
        <v>16</v>
      </c>
      <c r="H20" s="29">
        <v>349355</v>
      </c>
      <c r="I20" s="9" t="s">
        <v>52</v>
      </c>
      <c r="J20" s="10">
        <v>139.97999999999999</v>
      </c>
      <c r="K20" s="86">
        <v>312</v>
      </c>
      <c r="L20" s="4" t="s">
        <v>53</v>
      </c>
      <c r="M20" s="7" t="s">
        <v>25</v>
      </c>
      <c r="N20" s="85" t="s">
        <v>127</v>
      </c>
    </row>
    <row r="21" spans="1:14" s="2" customFormat="1" ht="30" x14ac:dyDescent="0.25">
      <c r="A21" s="132">
        <v>14534</v>
      </c>
      <c r="B21" s="133" t="s">
        <v>74</v>
      </c>
      <c r="C21" s="5" t="s">
        <v>75</v>
      </c>
      <c r="D21" s="5" t="s">
        <v>76</v>
      </c>
      <c r="E21" s="5" t="s">
        <v>77</v>
      </c>
      <c r="F21" s="9" t="s">
        <v>17</v>
      </c>
      <c r="G21" s="9" t="s">
        <v>16</v>
      </c>
      <c r="H21" s="29">
        <v>391916</v>
      </c>
      <c r="I21" s="9" t="s">
        <v>68</v>
      </c>
      <c r="J21" s="10">
        <v>122.23</v>
      </c>
      <c r="K21" s="10">
        <v>400</v>
      </c>
      <c r="L21" s="4" t="s">
        <v>53</v>
      </c>
      <c r="M21" s="7" t="s">
        <v>25</v>
      </c>
      <c r="N21" s="85" t="s">
        <v>131</v>
      </c>
    </row>
    <row r="22" spans="1:14" s="2" customFormat="1" ht="23.25" x14ac:dyDescent="0.25">
      <c r="A22" s="132">
        <v>14535</v>
      </c>
      <c r="B22" s="133" t="s">
        <v>78</v>
      </c>
      <c r="C22" s="5" t="s">
        <v>79</v>
      </c>
      <c r="D22" s="5" t="s">
        <v>80</v>
      </c>
      <c r="E22" s="5" t="s">
        <v>132</v>
      </c>
      <c r="F22" s="9" t="s">
        <v>17</v>
      </c>
      <c r="G22" s="9" t="s">
        <v>16</v>
      </c>
      <c r="H22" s="29">
        <v>322174</v>
      </c>
      <c r="I22" s="9" t="s">
        <v>64</v>
      </c>
      <c r="J22" s="10">
        <v>119.5</v>
      </c>
      <c r="K22" s="10">
        <v>408</v>
      </c>
      <c r="L22" s="4" t="s">
        <v>53</v>
      </c>
      <c r="M22" s="7" t="s">
        <v>23</v>
      </c>
      <c r="N22" s="114" t="s">
        <v>128</v>
      </c>
    </row>
    <row r="23" spans="1:14" s="3" customFormat="1" ht="30" x14ac:dyDescent="0.25">
      <c r="A23" s="132">
        <v>14536</v>
      </c>
      <c r="B23" s="134" t="s">
        <v>81</v>
      </c>
      <c r="C23" s="12" t="s">
        <v>82</v>
      </c>
      <c r="D23" s="12" t="s">
        <v>83</v>
      </c>
      <c r="E23" s="12" t="s">
        <v>84</v>
      </c>
      <c r="F23" s="13" t="s">
        <v>17</v>
      </c>
      <c r="G23" s="13" t="s">
        <v>16</v>
      </c>
      <c r="H23" s="30">
        <v>249666</v>
      </c>
      <c r="I23" s="13" t="s">
        <v>133</v>
      </c>
      <c r="J23" s="11">
        <v>0</v>
      </c>
      <c r="K23" s="89">
        <v>294.5</v>
      </c>
      <c r="L23" s="4" t="s">
        <v>53</v>
      </c>
      <c r="M23" s="8" t="s">
        <v>25</v>
      </c>
      <c r="N23" s="90" t="s">
        <v>129</v>
      </c>
    </row>
    <row r="24" spans="1:14" s="2" customFormat="1" ht="30" x14ac:dyDescent="0.25">
      <c r="A24" s="132">
        <v>14537</v>
      </c>
      <c r="B24" s="19" t="s">
        <v>114</v>
      </c>
      <c r="C24" s="5" t="s">
        <v>115</v>
      </c>
      <c r="D24" s="5" t="s">
        <v>116</v>
      </c>
      <c r="E24" s="5" t="s">
        <v>117</v>
      </c>
      <c r="F24" s="9" t="s">
        <v>17</v>
      </c>
      <c r="G24" s="9" t="s">
        <v>16</v>
      </c>
      <c r="H24" s="29">
        <v>75701</v>
      </c>
      <c r="I24" s="13" t="s">
        <v>133</v>
      </c>
      <c r="J24" s="10">
        <v>22.57</v>
      </c>
      <c r="K24" s="10">
        <v>134.63999999999999</v>
      </c>
      <c r="L24" s="4" t="s">
        <v>53</v>
      </c>
      <c r="M24" s="7" t="s">
        <v>23</v>
      </c>
      <c r="N24" s="85" t="s">
        <v>130</v>
      </c>
    </row>
    <row r="25" spans="1:14" s="2" customFormat="1" ht="24" customHeight="1" x14ac:dyDescent="0.25">
      <c r="A25" s="50"/>
      <c r="B25" s="51"/>
      <c r="C25" s="52"/>
      <c r="D25" s="52"/>
      <c r="E25" s="52"/>
      <c r="F25" s="53"/>
      <c r="G25" s="54"/>
      <c r="H25" s="55"/>
      <c r="I25" s="56"/>
      <c r="J25" s="57"/>
      <c r="K25" s="57"/>
      <c r="L25" s="58"/>
      <c r="M25" s="56"/>
      <c r="N25" s="59"/>
    </row>
    <row r="26" spans="1:14" ht="26.25" x14ac:dyDescent="0.4">
      <c r="A26" s="1"/>
      <c r="B26" s="1"/>
      <c r="C26" s="1"/>
      <c r="D26" s="1"/>
      <c r="E26" s="1"/>
      <c r="F26" s="1"/>
      <c r="G26" s="31" t="s">
        <v>14</v>
      </c>
      <c r="H26" s="111">
        <f>SUM(H20:H24)</f>
        <v>1388812</v>
      </c>
      <c r="I26" s="112"/>
      <c r="J26" s="113">
        <f>SUM(J20:J24)</f>
        <v>404.28</v>
      </c>
      <c r="K26" s="113">
        <f>SUM(K20:K24)</f>
        <v>1549.1399999999999</v>
      </c>
    </row>
    <row r="27" spans="1:14" s="84" customFormat="1" ht="26.25" x14ac:dyDescent="0.4">
      <c r="A27" s="21"/>
      <c r="B27" s="21"/>
      <c r="C27" s="21"/>
      <c r="D27" s="21"/>
      <c r="E27" s="21"/>
      <c r="F27" s="21"/>
      <c r="G27" s="23"/>
      <c r="H27" s="150"/>
      <c r="I27" s="151"/>
      <c r="J27" s="152"/>
      <c r="K27" s="152"/>
    </row>
    <row r="28" spans="1:14" s="84" customFormat="1" ht="14.25" customHeight="1" thickBot="1" x14ac:dyDescent="0.45">
      <c r="A28" s="21"/>
      <c r="B28" s="21"/>
      <c r="C28" s="21"/>
      <c r="D28" s="21"/>
      <c r="E28" s="21"/>
      <c r="F28" s="21"/>
      <c r="G28" s="23"/>
      <c r="H28" s="32"/>
      <c r="I28" s="22"/>
      <c r="J28" s="26"/>
      <c r="K28" s="26"/>
      <c r="L28" s="21"/>
      <c r="M28" s="21"/>
      <c r="N28"/>
    </row>
    <row r="29" spans="1:14" x14ac:dyDescent="0.25">
      <c r="A29" s="203" t="s">
        <v>13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7"/>
    </row>
    <row r="30" spans="1:14" ht="15.75" thickBot="1" x14ac:dyDescent="0.3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8"/>
    </row>
    <row r="31" spans="1:14" x14ac:dyDescent="0.25">
      <c r="A31" s="194" t="s">
        <v>0</v>
      </c>
      <c r="B31" s="216" t="s">
        <v>1</v>
      </c>
      <c r="C31" s="194" t="s">
        <v>2</v>
      </c>
      <c r="D31" s="194" t="s">
        <v>3</v>
      </c>
      <c r="E31" s="194" t="s">
        <v>4</v>
      </c>
      <c r="F31" s="194" t="s">
        <v>5</v>
      </c>
      <c r="G31" s="194" t="s">
        <v>6</v>
      </c>
      <c r="H31" s="194" t="s">
        <v>7</v>
      </c>
      <c r="I31" s="194" t="s">
        <v>8</v>
      </c>
      <c r="J31" s="194" t="s">
        <v>11</v>
      </c>
      <c r="K31" s="198" t="s">
        <v>22</v>
      </c>
      <c r="L31" s="194" t="s">
        <v>9</v>
      </c>
      <c r="M31" s="191" t="s">
        <v>10</v>
      </c>
    </row>
    <row r="32" spans="1:14" x14ac:dyDescent="0.25">
      <c r="A32" s="194"/>
      <c r="B32" s="216"/>
      <c r="C32" s="194"/>
      <c r="D32" s="194"/>
      <c r="E32" s="194"/>
      <c r="F32" s="196"/>
      <c r="G32" s="196"/>
      <c r="H32" s="196"/>
      <c r="I32" s="196"/>
      <c r="J32" s="196"/>
      <c r="K32" s="194"/>
      <c r="L32" s="196"/>
      <c r="M32" s="192"/>
    </row>
    <row r="33" spans="1:14" ht="6" customHeight="1" thickBot="1" x14ac:dyDescent="0.3">
      <c r="A33" s="195"/>
      <c r="B33" s="217"/>
      <c r="C33" s="195"/>
      <c r="D33" s="195"/>
      <c r="E33" s="195"/>
      <c r="F33" s="197"/>
      <c r="G33" s="197"/>
      <c r="H33" s="197"/>
      <c r="I33" s="197"/>
      <c r="J33" s="197"/>
      <c r="K33" s="195"/>
      <c r="L33" s="197"/>
      <c r="M33" s="193"/>
    </row>
    <row r="34" spans="1:14" s="84" customFormat="1" ht="27" customHeight="1" x14ac:dyDescent="0.25">
      <c r="A34" s="155"/>
      <c r="B34" s="158"/>
      <c r="C34" s="155"/>
      <c r="D34" s="155"/>
      <c r="E34" s="155"/>
      <c r="F34" s="157"/>
      <c r="G34" s="157"/>
      <c r="H34" s="157"/>
      <c r="I34" s="157"/>
      <c r="J34" s="157"/>
      <c r="K34" s="155"/>
      <c r="L34" s="157"/>
      <c r="M34" s="159"/>
    </row>
    <row r="35" spans="1:14" s="2" customFormat="1" ht="45" x14ac:dyDescent="0.25">
      <c r="A35" s="147">
        <v>20</v>
      </c>
      <c r="B35" s="19" t="s">
        <v>85</v>
      </c>
      <c r="C35" s="5" t="s">
        <v>86</v>
      </c>
      <c r="D35" s="5" t="s">
        <v>87</v>
      </c>
      <c r="E35" s="5" t="s">
        <v>88</v>
      </c>
      <c r="F35" s="7" t="s">
        <v>17</v>
      </c>
      <c r="G35" s="9" t="s">
        <v>24</v>
      </c>
      <c r="H35" s="29">
        <v>101985</v>
      </c>
      <c r="I35" s="13" t="s">
        <v>89</v>
      </c>
      <c r="J35" s="10">
        <v>0</v>
      </c>
      <c r="K35" s="10">
        <v>31534.89</v>
      </c>
      <c r="L35" s="4" t="s">
        <v>15</v>
      </c>
      <c r="M35" s="7" t="s">
        <v>65</v>
      </c>
      <c r="N35"/>
    </row>
    <row r="36" spans="1:14" s="3" customFormat="1" ht="45" x14ac:dyDescent="0.25">
      <c r="A36" s="148">
        <v>21</v>
      </c>
      <c r="B36" s="24" t="s">
        <v>85</v>
      </c>
      <c r="C36" s="5" t="s">
        <v>90</v>
      </c>
      <c r="D36" s="12" t="s">
        <v>134</v>
      </c>
      <c r="E36" s="6" t="s">
        <v>88</v>
      </c>
      <c r="F36" s="8" t="s">
        <v>17</v>
      </c>
      <c r="G36" s="25" t="s">
        <v>24</v>
      </c>
      <c r="H36" s="30">
        <v>18990</v>
      </c>
      <c r="I36" s="13" t="s">
        <v>89</v>
      </c>
      <c r="J36" s="11">
        <v>0</v>
      </c>
      <c r="K36" s="11">
        <v>3883.61</v>
      </c>
      <c r="L36" s="4" t="s">
        <v>15</v>
      </c>
      <c r="M36" s="7" t="s">
        <v>18</v>
      </c>
      <c r="N36"/>
    </row>
    <row r="37" spans="1:14" s="3" customFormat="1" ht="30" customHeight="1" x14ac:dyDescent="0.25">
      <c r="A37" s="148">
        <v>22</v>
      </c>
      <c r="B37" s="24" t="s">
        <v>70</v>
      </c>
      <c r="C37" s="12" t="s">
        <v>91</v>
      </c>
      <c r="D37" s="12" t="s">
        <v>135</v>
      </c>
      <c r="E37" s="12" t="s">
        <v>136</v>
      </c>
      <c r="F37" s="8" t="s">
        <v>17</v>
      </c>
      <c r="G37" s="25" t="s">
        <v>24</v>
      </c>
      <c r="H37" s="30">
        <v>200000</v>
      </c>
      <c r="I37" s="13" t="s">
        <v>89</v>
      </c>
      <c r="J37" s="11">
        <v>0</v>
      </c>
      <c r="K37" s="122">
        <v>7041.3</v>
      </c>
      <c r="L37" s="4" t="s">
        <v>15</v>
      </c>
      <c r="M37" s="8" t="s">
        <v>18</v>
      </c>
      <c r="N37" s="96"/>
    </row>
    <row r="38" spans="1:14" s="3" customFormat="1" ht="45" x14ac:dyDescent="0.25">
      <c r="A38" s="148">
        <v>23</v>
      </c>
      <c r="B38" s="24" t="s">
        <v>92</v>
      </c>
      <c r="C38" s="5" t="s">
        <v>93</v>
      </c>
      <c r="D38" s="12" t="s">
        <v>95</v>
      </c>
      <c r="E38" s="12" t="s">
        <v>94</v>
      </c>
      <c r="F38" s="8" t="s">
        <v>17</v>
      </c>
      <c r="G38" s="25" t="s">
        <v>54</v>
      </c>
      <c r="H38" s="30">
        <v>33558</v>
      </c>
      <c r="I38" s="13" t="s">
        <v>89</v>
      </c>
      <c r="J38" s="11">
        <v>0</v>
      </c>
      <c r="K38" s="20"/>
      <c r="L38" s="4" t="s">
        <v>15</v>
      </c>
      <c r="M38" s="8" t="s">
        <v>25</v>
      </c>
      <c r="N38"/>
    </row>
    <row r="39" spans="1:14" s="3" customFormat="1" ht="30" customHeight="1" x14ac:dyDescent="0.25">
      <c r="A39" s="148">
        <v>24</v>
      </c>
      <c r="B39" s="24" t="s">
        <v>92</v>
      </c>
      <c r="C39" s="5" t="s">
        <v>137</v>
      </c>
      <c r="D39" s="12" t="s">
        <v>96</v>
      </c>
      <c r="E39" s="12" t="s">
        <v>94</v>
      </c>
      <c r="F39" s="8" t="s">
        <v>17</v>
      </c>
      <c r="G39" s="25" t="s">
        <v>54</v>
      </c>
      <c r="H39" s="30">
        <v>33558</v>
      </c>
      <c r="I39" s="13" t="s">
        <v>89</v>
      </c>
      <c r="J39" s="11">
        <v>0</v>
      </c>
      <c r="K39" s="11">
        <v>52717.88</v>
      </c>
      <c r="L39" s="4" t="s">
        <v>15</v>
      </c>
      <c r="M39" s="8" t="s">
        <v>25</v>
      </c>
      <c r="N39"/>
    </row>
    <row r="40" spans="1:14" s="3" customFormat="1" ht="30" x14ac:dyDescent="0.25">
      <c r="A40" s="148">
        <v>25</v>
      </c>
      <c r="B40" s="24" t="s">
        <v>92</v>
      </c>
      <c r="C40" s="12" t="s">
        <v>138</v>
      </c>
      <c r="D40" s="12" t="s">
        <v>97</v>
      </c>
      <c r="E40" s="12" t="s">
        <v>139</v>
      </c>
      <c r="F40" s="8" t="s">
        <v>17</v>
      </c>
      <c r="G40" s="25" t="s">
        <v>16</v>
      </c>
      <c r="H40" s="30">
        <v>169302</v>
      </c>
      <c r="I40" s="13" t="s">
        <v>26</v>
      </c>
      <c r="J40" s="11">
        <v>67.78</v>
      </c>
      <c r="K40" s="131">
        <v>203.49</v>
      </c>
      <c r="L40" s="4" t="s">
        <v>20</v>
      </c>
      <c r="M40" s="8" t="s">
        <v>23</v>
      </c>
      <c r="N40" s="96"/>
    </row>
    <row r="41" spans="1:14" s="130" customFormat="1" ht="20.25" x14ac:dyDescent="0.25">
      <c r="A41" s="149">
        <v>26</v>
      </c>
      <c r="B41" s="123" t="s">
        <v>98</v>
      </c>
      <c r="C41" s="124" t="s">
        <v>140</v>
      </c>
      <c r="D41" s="124" t="s">
        <v>99</v>
      </c>
      <c r="E41" s="124" t="s">
        <v>100</v>
      </c>
      <c r="F41" s="125" t="s">
        <v>17</v>
      </c>
      <c r="G41" s="126" t="s">
        <v>24</v>
      </c>
      <c r="H41" s="127">
        <v>234725</v>
      </c>
      <c r="I41" s="13" t="s">
        <v>26</v>
      </c>
      <c r="J41" s="128">
        <v>26.44</v>
      </c>
      <c r="K41" s="135">
        <v>958.53</v>
      </c>
      <c r="L41" s="4" t="s">
        <v>20</v>
      </c>
      <c r="M41" s="125" t="s">
        <v>23</v>
      </c>
      <c r="N41" s="129"/>
    </row>
    <row r="42" spans="1:14" s="3" customFormat="1" ht="33" customHeight="1" x14ac:dyDescent="0.25">
      <c r="A42" s="148">
        <v>27</v>
      </c>
      <c r="B42" s="24" t="s">
        <v>92</v>
      </c>
      <c r="C42" s="12" t="s">
        <v>101</v>
      </c>
      <c r="D42" s="12" t="s">
        <v>102</v>
      </c>
      <c r="E42" s="12" t="s">
        <v>103</v>
      </c>
      <c r="F42" s="8" t="s">
        <v>17</v>
      </c>
      <c r="G42" s="25" t="s">
        <v>16</v>
      </c>
      <c r="H42" s="30">
        <v>87161</v>
      </c>
      <c r="I42" s="13" t="s">
        <v>26</v>
      </c>
      <c r="J42" s="89">
        <v>41.5</v>
      </c>
      <c r="K42" s="131">
        <v>1291.26</v>
      </c>
      <c r="L42" s="95" t="s">
        <v>141</v>
      </c>
      <c r="M42" s="8" t="s">
        <v>104</v>
      </c>
      <c r="N42" s="96"/>
    </row>
    <row r="43" spans="1:14" s="3" customFormat="1" ht="30" x14ac:dyDescent="0.25">
      <c r="A43" s="148">
        <v>28</v>
      </c>
      <c r="B43" s="24" t="s">
        <v>121</v>
      </c>
      <c r="C43" s="12" t="s">
        <v>122</v>
      </c>
      <c r="D43" s="12" t="s">
        <v>142</v>
      </c>
      <c r="E43" s="12" t="s">
        <v>123</v>
      </c>
      <c r="F43" s="13" t="s">
        <v>17</v>
      </c>
      <c r="G43" s="25" t="s">
        <v>16</v>
      </c>
      <c r="H43" s="30">
        <v>73879</v>
      </c>
      <c r="I43" s="13" t="s">
        <v>124</v>
      </c>
      <c r="J43" s="11">
        <v>50.84</v>
      </c>
      <c r="K43" s="131">
        <v>225.8</v>
      </c>
      <c r="L43" s="95" t="s">
        <v>125</v>
      </c>
      <c r="M43" s="8" t="s">
        <v>25</v>
      </c>
      <c r="N43" s="96"/>
    </row>
    <row r="44" spans="1:14" s="3" customFormat="1" ht="45" x14ac:dyDescent="0.25">
      <c r="A44" s="148">
        <v>29</v>
      </c>
      <c r="B44" s="24" t="s">
        <v>81</v>
      </c>
      <c r="C44" s="12" t="s">
        <v>91</v>
      </c>
      <c r="D44" s="12" t="s">
        <v>143</v>
      </c>
      <c r="E44" s="12" t="s">
        <v>126</v>
      </c>
      <c r="F44" s="8" t="s">
        <v>17</v>
      </c>
      <c r="G44" s="25" t="s">
        <v>24</v>
      </c>
      <c r="H44" s="30">
        <v>285600</v>
      </c>
      <c r="I44" s="13" t="s">
        <v>89</v>
      </c>
      <c r="J44" s="11">
        <v>0</v>
      </c>
      <c r="K44" s="131">
        <v>7041.3</v>
      </c>
      <c r="L44" s="4" t="s">
        <v>15</v>
      </c>
      <c r="M44" s="8" t="s">
        <v>18</v>
      </c>
      <c r="N44" s="96"/>
    </row>
    <row r="45" spans="1:14" s="84" customFormat="1" ht="24" customHeight="1" x14ac:dyDescent="0.25">
      <c r="A45" s="60"/>
      <c r="B45" s="61"/>
      <c r="C45" s="52"/>
      <c r="D45" s="62"/>
      <c r="E45" s="62"/>
      <c r="F45" s="63"/>
      <c r="G45" s="87"/>
      <c r="H45" s="64"/>
      <c r="I45" s="65"/>
      <c r="J45" s="66"/>
      <c r="K45" s="88"/>
      <c r="L45" s="58"/>
      <c r="M45" s="63"/>
      <c r="N45" s="18"/>
    </row>
    <row r="46" spans="1:14" s="84" customFormat="1" ht="26.25" x14ac:dyDescent="0.4">
      <c r="A46" s="21"/>
      <c r="B46" s="21"/>
      <c r="C46" s="21"/>
      <c r="D46" s="21"/>
      <c r="E46" s="21"/>
      <c r="F46" s="21"/>
      <c r="G46" s="31" t="s">
        <v>14</v>
      </c>
      <c r="H46" s="111">
        <f>SUM(H35:H44)</f>
        <v>1238758</v>
      </c>
      <c r="I46" s="112"/>
      <c r="J46" s="113">
        <f>SUM(J35:J44)</f>
        <v>186.56</v>
      </c>
      <c r="K46" s="113">
        <f>SUM(K35:K44)</f>
        <v>104898.06</v>
      </c>
      <c r="L46" s="21"/>
      <c r="M46" s="21"/>
    </row>
    <row r="47" spans="1:14" s="84" customFormat="1" ht="26.25" x14ac:dyDescent="0.4">
      <c r="A47" s="21"/>
      <c r="B47" s="21"/>
      <c r="C47" s="21"/>
      <c r="D47" s="21"/>
      <c r="E47" s="21"/>
      <c r="F47" s="21"/>
      <c r="G47" s="23"/>
      <c r="H47" s="150"/>
      <c r="I47" s="151"/>
      <c r="J47" s="152"/>
      <c r="K47" s="152"/>
      <c r="L47" s="21"/>
      <c r="M47" s="21"/>
    </row>
    <row r="48" spans="1:14" s="84" customFormat="1" ht="27" thickBot="1" x14ac:dyDescent="0.45">
      <c r="A48" s="100"/>
      <c r="B48" s="100"/>
      <c r="C48" s="100"/>
      <c r="D48" s="100"/>
      <c r="E48" s="100"/>
      <c r="F48" s="100"/>
      <c r="G48" s="101"/>
      <c r="H48" s="102"/>
      <c r="I48" s="103"/>
      <c r="J48" s="104"/>
      <c r="K48" s="100"/>
      <c r="L48" s="100"/>
    </row>
    <row r="49" spans="1:13" s="84" customFormat="1" ht="27.75" x14ac:dyDescent="0.4">
      <c r="A49" s="221" t="s">
        <v>62</v>
      </c>
      <c r="B49" s="222"/>
      <c r="C49" s="222"/>
      <c r="D49" s="166"/>
      <c r="E49" s="166"/>
      <c r="F49" s="166"/>
      <c r="G49" s="167"/>
      <c r="H49" s="168"/>
      <c r="I49" s="166"/>
      <c r="J49" s="169"/>
      <c r="K49" s="169"/>
      <c r="L49" s="166"/>
      <c r="M49" s="170"/>
    </row>
    <row r="50" spans="1:13" s="84" customFormat="1" ht="30.75" x14ac:dyDescent="0.25">
      <c r="A50" s="171" t="s">
        <v>56</v>
      </c>
      <c r="B50" s="171" t="s">
        <v>57</v>
      </c>
      <c r="C50" s="99" t="s">
        <v>2</v>
      </c>
      <c r="D50" s="99" t="s">
        <v>3</v>
      </c>
      <c r="E50" s="99" t="s">
        <v>4</v>
      </c>
      <c r="F50" s="99" t="s">
        <v>5</v>
      </c>
      <c r="G50" s="115" t="s">
        <v>6</v>
      </c>
      <c r="H50" s="172" t="s">
        <v>7</v>
      </c>
      <c r="I50" s="173" t="s">
        <v>58</v>
      </c>
      <c r="J50" s="174" t="s">
        <v>59</v>
      </c>
      <c r="K50" s="174" t="s">
        <v>21</v>
      </c>
      <c r="L50" s="99" t="s">
        <v>9</v>
      </c>
      <c r="M50" s="175" t="s">
        <v>10</v>
      </c>
    </row>
    <row r="51" spans="1:13" s="84" customFormat="1" ht="24.75" customHeight="1" x14ac:dyDescent="0.25">
      <c r="A51" s="160"/>
      <c r="B51" s="160"/>
      <c r="C51" s="42"/>
      <c r="D51" s="42"/>
      <c r="E51" s="42"/>
      <c r="F51" s="42"/>
      <c r="G51" s="161"/>
      <c r="H51" s="162"/>
      <c r="I51" s="163"/>
      <c r="J51" s="164"/>
      <c r="K51" s="164"/>
      <c r="L51" s="42"/>
      <c r="M51" s="165"/>
    </row>
    <row r="52" spans="1:13" s="96" customFormat="1" ht="30" x14ac:dyDescent="0.25">
      <c r="A52" s="181">
        <v>2</v>
      </c>
      <c r="B52" s="182" t="s">
        <v>112</v>
      </c>
      <c r="C52" s="183" t="s">
        <v>113</v>
      </c>
      <c r="D52" s="183" t="s">
        <v>144</v>
      </c>
      <c r="E52" s="183" t="s">
        <v>145</v>
      </c>
      <c r="F52" s="184" t="s">
        <v>17</v>
      </c>
      <c r="G52" s="184" t="s">
        <v>16</v>
      </c>
      <c r="H52" s="116">
        <v>474259</v>
      </c>
      <c r="I52" s="184" t="s">
        <v>63</v>
      </c>
      <c r="J52" s="185">
        <v>934</v>
      </c>
      <c r="K52" s="185">
        <v>1009.74</v>
      </c>
      <c r="L52" s="95" t="s">
        <v>146</v>
      </c>
      <c r="M52" s="184" t="s">
        <v>18</v>
      </c>
    </row>
    <row r="53" spans="1:13" s="84" customFormat="1" ht="32.25" customHeight="1" x14ac:dyDescent="0.25"/>
    <row r="54" spans="1:13" s="84" customFormat="1" ht="26.25" x14ac:dyDescent="0.4">
      <c r="A54" s="223"/>
      <c r="B54" s="223"/>
      <c r="G54" s="117" t="s">
        <v>14</v>
      </c>
      <c r="H54" s="118">
        <f>SUM(H52:H52)</f>
        <v>474259</v>
      </c>
      <c r="I54" s="119"/>
      <c r="J54" s="121">
        <f>SUM(J52:J52)</f>
        <v>934</v>
      </c>
      <c r="K54" s="121">
        <f>SUM(K52:K52)</f>
        <v>1009.74</v>
      </c>
    </row>
    <row r="55" spans="1:13" s="84" customFormat="1" ht="26.25" x14ac:dyDescent="0.4">
      <c r="A55" s="154"/>
      <c r="B55" s="154"/>
      <c r="G55" s="176"/>
      <c r="H55" s="177"/>
      <c r="I55" s="178"/>
      <c r="J55" s="179"/>
      <c r="K55" s="144"/>
    </row>
    <row r="56" spans="1:13" s="84" customFormat="1" ht="26.25" x14ac:dyDescent="0.4">
      <c r="A56" s="180"/>
      <c r="B56" s="180"/>
      <c r="G56" s="176"/>
      <c r="H56" s="177"/>
      <c r="I56" s="178"/>
      <c r="J56" s="179"/>
      <c r="K56" s="144"/>
    </row>
    <row r="57" spans="1:13" s="84" customFormat="1" ht="26.25" x14ac:dyDescent="0.4">
      <c r="A57" s="180"/>
      <c r="B57" s="180"/>
      <c r="G57" s="176"/>
      <c r="H57" s="177"/>
      <c r="I57" s="178"/>
      <c r="J57" s="179"/>
      <c r="K57" s="144"/>
    </row>
    <row r="58" spans="1:13" s="84" customFormat="1" ht="26.25" x14ac:dyDescent="0.4">
      <c r="A58" s="180"/>
      <c r="B58" s="180"/>
      <c r="G58" s="176"/>
      <c r="H58" s="177"/>
      <c r="I58" s="178"/>
      <c r="J58" s="179"/>
      <c r="K58" s="144"/>
    </row>
    <row r="59" spans="1:13" s="84" customFormat="1" ht="26.25" x14ac:dyDescent="0.4">
      <c r="A59" s="180"/>
      <c r="B59" s="180"/>
      <c r="G59" s="176"/>
      <c r="H59" s="177"/>
      <c r="I59" s="178"/>
      <c r="J59" s="179"/>
      <c r="K59" s="144"/>
    </row>
    <row r="60" spans="1:13" s="84" customFormat="1" ht="26.25" x14ac:dyDescent="0.4">
      <c r="A60" s="180"/>
      <c r="B60" s="180"/>
      <c r="G60" s="176"/>
      <c r="H60" s="177"/>
      <c r="I60" s="178"/>
      <c r="J60" s="179"/>
      <c r="K60" s="144"/>
    </row>
    <row r="61" spans="1:13" s="84" customFormat="1" ht="26.25" x14ac:dyDescent="0.4">
      <c r="A61" s="180"/>
      <c r="B61" s="180"/>
      <c r="G61" s="176"/>
      <c r="H61" s="177"/>
      <c r="I61" s="178"/>
      <c r="J61" s="179"/>
      <c r="K61" s="144"/>
    </row>
    <row r="62" spans="1:13" s="84" customFormat="1" ht="26.25" x14ac:dyDescent="0.4">
      <c r="A62" s="180"/>
      <c r="B62" s="180"/>
      <c r="G62" s="176"/>
      <c r="H62" s="177"/>
      <c r="I62" s="178"/>
      <c r="J62" s="179"/>
      <c r="K62" s="144"/>
    </row>
    <row r="63" spans="1:13" s="84" customFormat="1" ht="26.25" x14ac:dyDescent="0.4">
      <c r="A63" s="180"/>
      <c r="B63" s="180"/>
      <c r="G63" s="176"/>
      <c r="H63" s="177"/>
      <c r="I63" s="178"/>
      <c r="J63" s="179"/>
      <c r="K63" s="144"/>
    </row>
    <row r="64" spans="1:13" s="84" customFormat="1" ht="26.25" x14ac:dyDescent="0.4">
      <c r="A64" s="154"/>
      <c r="B64" s="154"/>
      <c r="G64" s="176"/>
      <c r="H64" s="177"/>
      <c r="I64" s="178"/>
      <c r="J64" s="179"/>
      <c r="K64" s="144"/>
    </row>
    <row r="65" spans="1:12" s="84" customFormat="1" ht="26.25" x14ac:dyDescent="0.4">
      <c r="A65" s="154"/>
      <c r="B65" s="154"/>
      <c r="G65" s="176"/>
      <c r="H65" s="177"/>
      <c r="I65" s="178"/>
      <c r="J65" s="179"/>
      <c r="K65" s="144"/>
    </row>
    <row r="66" spans="1:12" s="84" customFormat="1" ht="26.25" x14ac:dyDescent="0.4">
      <c r="A66" s="154"/>
      <c r="B66" s="154"/>
      <c r="G66" s="176"/>
      <c r="H66" s="177"/>
      <c r="I66" s="178"/>
      <c r="J66" s="179"/>
      <c r="K66" s="144"/>
    </row>
    <row r="67" spans="1:12" s="84" customFormat="1" ht="27" thickBot="1" x14ac:dyDescent="0.45">
      <c r="A67" s="100"/>
      <c r="B67" s="100"/>
      <c r="C67" s="100"/>
      <c r="D67" s="100"/>
      <c r="E67" s="100"/>
      <c r="F67" s="100"/>
      <c r="G67" s="101"/>
      <c r="H67" s="102"/>
      <c r="I67" s="103"/>
      <c r="J67" s="104"/>
      <c r="K67" s="100"/>
      <c r="L67" s="100"/>
    </row>
    <row r="68" spans="1:12" s="84" customFormat="1" ht="29.25" thickTop="1" thickBot="1" x14ac:dyDescent="0.4">
      <c r="A68" s="136" t="s">
        <v>66</v>
      </c>
      <c r="B68" s="137"/>
      <c r="C68" s="138"/>
      <c r="D68" s="138"/>
      <c r="E68" s="138"/>
      <c r="F68" s="138"/>
      <c r="G68" s="138"/>
      <c r="H68" s="138"/>
      <c r="I68" s="138"/>
      <c r="J68" s="138"/>
      <c r="K68" s="138"/>
      <c r="L68" s="139"/>
    </row>
    <row r="69" spans="1:12" s="84" customFormat="1" ht="15.75" thickTop="1" x14ac:dyDescent="0.25">
      <c r="A69" s="236" t="s">
        <v>30</v>
      </c>
      <c r="B69" s="237"/>
      <c r="C69" s="230" t="s">
        <v>2</v>
      </c>
      <c r="D69" s="230" t="s">
        <v>31</v>
      </c>
      <c r="E69" s="230" t="s">
        <v>4</v>
      </c>
      <c r="F69" s="230" t="s">
        <v>5</v>
      </c>
      <c r="G69" s="233" t="s">
        <v>6</v>
      </c>
      <c r="H69" s="218" t="s">
        <v>7</v>
      </c>
      <c r="I69" s="218" t="s">
        <v>32</v>
      </c>
      <c r="J69" s="218" t="s">
        <v>29</v>
      </c>
      <c r="K69" s="218" t="s">
        <v>9</v>
      </c>
      <c r="L69" s="224" t="s">
        <v>10</v>
      </c>
    </row>
    <row r="70" spans="1:12" s="84" customFormat="1" ht="15.75" thickBot="1" x14ac:dyDescent="0.3">
      <c r="A70" s="238"/>
      <c r="B70" s="239"/>
      <c r="C70" s="232"/>
      <c r="D70" s="232"/>
      <c r="E70" s="232"/>
      <c r="F70" s="232"/>
      <c r="G70" s="234"/>
      <c r="H70" s="219"/>
      <c r="I70" s="219"/>
      <c r="J70" s="219"/>
      <c r="K70" s="219"/>
      <c r="L70" s="219"/>
    </row>
    <row r="71" spans="1:12" s="84" customFormat="1" ht="15.75" thickBot="1" x14ac:dyDescent="0.3">
      <c r="A71" s="226"/>
      <c r="B71" s="227"/>
      <c r="C71" s="232"/>
      <c r="D71" s="232"/>
      <c r="E71" s="232"/>
      <c r="F71" s="232"/>
      <c r="G71" s="234"/>
      <c r="H71" s="219"/>
      <c r="I71" s="219"/>
      <c r="J71" s="219"/>
      <c r="K71" s="219"/>
      <c r="L71" s="219"/>
    </row>
    <row r="72" spans="1:12" s="84" customFormat="1" ht="15.75" thickTop="1" x14ac:dyDescent="0.25">
      <c r="A72" s="228" t="s">
        <v>34</v>
      </c>
      <c r="B72" s="230" t="s">
        <v>35</v>
      </c>
      <c r="C72" s="232"/>
      <c r="D72" s="232"/>
      <c r="E72" s="232"/>
      <c r="F72" s="232"/>
      <c r="G72" s="234"/>
      <c r="H72" s="219"/>
      <c r="I72" s="219"/>
      <c r="J72" s="219"/>
      <c r="K72" s="219"/>
      <c r="L72" s="219"/>
    </row>
    <row r="73" spans="1:12" s="84" customFormat="1" ht="15.75" thickBot="1" x14ac:dyDescent="0.3">
      <c r="A73" s="229"/>
      <c r="B73" s="231"/>
      <c r="C73" s="231"/>
      <c r="D73" s="231"/>
      <c r="E73" s="231"/>
      <c r="F73" s="231"/>
      <c r="G73" s="235"/>
      <c r="H73" s="225"/>
      <c r="I73" s="220"/>
      <c r="J73" s="225"/>
      <c r="K73" s="220"/>
      <c r="L73" s="225"/>
    </row>
    <row r="74" spans="1:12" s="84" customFormat="1" x14ac:dyDescent="0.25">
      <c r="A74" s="242"/>
      <c r="B74" s="243"/>
      <c r="C74" s="140"/>
      <c r="D74" s="140"/>
      <c r="E74" s="140"/>
      <c r="F74" s="140"/>
      <c r="G74" s="140"/>
      <c r="H74" s="244"/>
      <c r="I74" s="245"/>
      <c r="J74" s="140"/>
      <c r="K74" s="140"/>
      <c r="L74" s="140"/>
    </row>
    <row r="75" spans="1:12" s="84" customFormat="1" ht="20.25" x14ac:dyDescent="0.25">
      <c r="A75" s="153" t="s">
        <v>105</v>
      </c>
      <c r="B75" s="246" t="s">
        <v>107</v>
      </c>
      <c r="C75" s="247" t="s">
        <v>108</v>
      </c>
      <c r="D75" s="247" t="s">
        <v>109</v>
      </c>
      <c r="E75" s="247" t="s">
        <v>110</v>
      </c>
      <c r="F75" s="241" t="s">
        <v>27</v>
      </c>
      <c r="G75" s="241" t="s">
        <v>16</v>
      </c>
      <c r="H75" s="248">
        <v>62221</v>
      </c>
      <c r="I75" s="241" t="s">
        <v>111</v>
      </c>
      <c r="J75" s="240">
        <v>290.42</v>
      </c>
      <c r="K75" s="241" t="s">
        <v>15</v>
      </c>
      <c r="L75" s="241" t="s">
        <v>23</v>
      </c>
    </row>
    <row r="76" spans="1:12" s="84" customFormat="1" ht="20.25" x14ac:dyDescent="0.25">
      <c r="A76" s="153" t="s">
        <v>106</v>
      </c>
      <c r="B76" s="241"/>
      <c r="C76" s="247"/>
      <c r="D76" s="247"/>
      <c r="E76" s="247"/>
      <c r="F76" s="241"/>
      <c r="G76" s="241"/>
      <c r="H76" s="248"/>
      <c r="I76" s="241"/>
      <c r="J76" s="240"/>
      <c r="K76" s="241"/>
      <c r="L76" s="241"/>
    </row>
    <row r="77" spans="1:12" s="84" customFormat="1" ht="26.25" x14ac:dyDescent="0.4">
      <c r="A77" s="100"/>
      <c r="B77" s="100"/>
      <c r="C77" s="100"/>
      <c r="D77" s="100"/>
      <c r="E77" s="100"/>
      <c r="F77" s="100"/>
      <c r="G77" s="101"/>
      <c r="H77" s="102"/>
      <c r="I77" s="103"/>
      <c r="J77" s="104"/>
      <c r="K77" s="100"/>
      <c r="L77" s="100"/>
    </row>
    <row r="78" spans="1:12" s="84" customFormat="1" ht="26.25" x14ac:dyDescent="0.4">
      <c r="A78" s="100"/>
      <c r="B78" s="100"/>
      <c r="C78" s="100"/>
      <c r="D78" s="100"/>
      <c r="E78" s="100"/>
      <c r="F78" s="100"/>
      <c r="G78" s="117" t="s">
        <v>14</v>
      </c>
      <c r="H78" s="143">
        <f>SUM(H75:H76)</f>
        <v>62221</v>
      </c>
      <c r="I78" s="119"/>
      <c r="J78" s="120">
        <f>SUM(J75:J76)</f>
        <v>290.42</v>
      </c>
      <c r="K78" s="144"/>
      <c r="L78" s="100"/>
    </row>
    <row r="79" spans="1:12" s="84" customFormat="1" ht="26.25" x14ac:dyDescent="0.4">
      <c r="A79" s="100"/>
      <c r="B79" s="100"/>
      <c r="C79" s="100"/>
      <c r="D79" s="100"/>
      <c r="E79" s="100"/>
      <c r="F79" s="100"/>
      <c r="G79" s="101"/>
      <c r="H79" s="102"/>
      <c r="I79" s="103"/>
      <c r="J79" s="104"/>
      <c r="K79" s="100"/>
      <c r="L79" s="100"/>
    </row>
    <row r="80" spans="1:12" ht="27.75" x14ac:dyDescent="0.4">
      <c r="B80" s="92"/>
      <c r="C80" s="94"/>
      <c r="G80" s="141" t="s">
        <v>67</v>
      </c>
      <c r="H80" s="145">
        <f>SUM(H26,H46,H54,H78)</f>
        <v>3164050</v>
      </c>
      <c r="I80" s="142"/>
      <c r="J80" s="146">
        <f>SUM(J26,J46,J54)</f>
        <v>1524.84</v>
      </c>
      <c r="K80" s="146">
        <f>SUM(K26,K46,K54,J78)</f>
        <v>107747.36</v>
      </c>
    </row>
    <row r="81" spans="1:4" s="84" customFormat="1" ht="23.25" x14ac:dyDescent="0.35">
      <c r="B81" s="92"/>
      <c r="C81" s="94"/>
    </row>
    <row r="82" spans="1:4" s="84" customFormat="1" ht="23.25" x14ac:dyDescent="0.35">
      <c r="B82" s="92"/>
      <c r="C82" s="94"/>
    </row>
    <row r="83" spans="1:4" s="84" customFormat="1" ht="23.25" x14ac:dyDescent="0.35">
      <c r="B83" s="92"/>
      <c r="C83" s="94"/>
    </row>
    <row r="84" spans="1:4" s="84" customFormat="1" ht="23.25" x14ac:dyDescent="0.35">
      <c r="B84" s="92"/>
      <c r="C84" s="94"/>
    </row>
    <row r="85" spans="1:4" ht="26.25" x14ac:dyDescent="0.4">
      <c r="D85" s="108" t="s">
        <v>118</v>
      </c>
    </row>
    <row r="86" spans="1:4" ht="26.25" x14ac:dyDescent="0.4">
      <c r="D86" s="108" t="s">
        <v>55</v>
      </c>
    </row>
    <row r="87" spans="1:4" ht="26.25" x14ac:dyDescent="0.4">
      <c r="D87" s="108" t="s">
        <v>119</v>
      </c>
    </row>
    <row r="88" spans="1:4" s="84" customFormat="1" ht="26.25" x14ac:dyDescent="0.4">
      <c r="D88" s="108"/>
    </row>
    <row r="89" spans="1:4" ht="20.25" x14ac:dyDescent="0.3">
      <c r="A89" s="93" t="s">
        <v>120</v>
      </c>
      <c r="B89" s="93"/>
      <c r="C89" s="93"/>
    </row>
    <row r="90" spans="1:4" ht="18" x14ac:dyDescent="0.25">
      <c r="A90" s="109" t="s">
        <v>60</v>
      </c>
      <c r="C90" s="110">
        <f ca="1">TODAY()</f>
        <v>44622</v>
      </c>
    </row>
  </sheetData>
  <mergeCells count="61">
    <mergeCell ref="J75:J76"/>
    <mergeCell ref="K75:K76"/>
    <mergeCell ref="L75:L76"/>
    <mergeCell ref="A74:B74"/>
    <mergeCell ref="H74:I74"/>
    <mergeCell ref="B75:B76"/>
    <mergeCell ref="C75:C76"/>
    <mergeCell ref="D75:D76"/>
    <mergeCell ref="E75:E76"/>
    <mergeCell ref="F75:F76"/>
    <mergeCell ref="G75:G76"/>
    <mergeCell ref="H75:H76"/>
    <mergeCell ref="I75:I76"/>
    <mergeCell ref="L69:L73"/>
    <mergeCell ref="A71:B71"/>
    <mergeCell ref="A72:A73"/>
    <mergeCell ref="B72:B73"/>
    <mergeCell ref="F69:F73"/>
    <mergeCell ref="G69:G73"/>
    <mergeCell ref="H69:H73"/>
    <mergeCell ref="I69:I73"/>
    <mergeCell ref="J69:J73"/>
    <mergeCell ref="A69:B70"/>
    <mergeCell ref="C69:C73"/>
    <mergeCell ref="D69:D73"/>
    <mergeCell ref="E69:E73"/>
    <mergeCell ref="E31:E33"/>
    <mergeCell ref="B31:B33"/>
    <mergeCell ref="C31:C33"/>
    <mergeCell ref="D31:D33"/>
    <mergeCell ref="K69:K73"/>
    <mergeCell ref="A49:C49"/>
    <mergeCell ref="A54:B54"/>
    <mergeCell ref="A6:M7"/>
    <mergeCell ref="A14:M15"/>
    <mergeCell ref="A29:M30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N14:N15"/>
    <mergeCell ref="N16:N18"/>
    <mergeCell ref="M31:M33"/>
    <mergeCell ref="A31:A33"/>
    <mergeCell ref="F31:F33"/>
    <mergeCell ref="G31:G33"/>
    <mergeCell ref="I31:I33"/>
    <mergeCell ref="J31:J33"/>
    <mergeCell ref="K16:K18"/>
    <mergeCell ref="K31:K33"/>
    <mergeCell ref="L16:L18"/>
    <mergeCell ref="D16:D18"/>
    <mergeCell ref="B16:B18"/>
    <mergeCell ref="A16:A18"/>
    <mergeCell ref="H31:H33"/>
    <mergeCell ref="L31:L33"/>
  </mergeCells>
  <printOptions horizontalCentered="1"/>
  <pageMargins left="0.23622047244094491" right="0.23622047244094491" top="0.74803149606299213" bottom="0.74803149606299213" header="0.31496062992125984" footer="0.31496062992125984"/>
  <pageSetup paperSize="126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33" t="s">
        <v>28</v>
      </c>
      <c r="B3" s="34"/>
      <c r="C3" s="34"/>
      <c r="D3" s="34"/>
      <c r="E3" s="34"/>
      <c r="F3" s="34"/>
      <c r="G3" s="35"/>
      <c r="H3" s="36"/>
      <c r="I3" s="34"/>
      <c r="J3" s="37"/>
      <c r="K3" s="34"/>
      <c r="L3" s="38"/>
    </row>
    <row r="4" spans="1:12" ht="15" customHeight="1" x14ac:dyDescent="0.25">
      <c r="A4" s="265"/>
      <c r="B4" s="266"/>
      <c r="C4" s="71"/>
      <c r="D4" s="71"/>
      <c r="E4" s="71"/>
      <c r="F4" s="71"/>
      <c r="G4" s="72"/>
      <c r="H4" s="267" t="s">
        <v>7</v>
      </c>
      <c r="I4" s="270" t="s">
        <v>32</v>
      </c>
      <c r="J4" s="267" t="s">
        <v>29</v>
      </c>
      <c r="K4" s="270" t="s">
        <v>9</v>
      </c>
      <c r="L4" s="267" t="s">
        <v>10</v>
      </c>
    </row>
    <row r="5" spans="1:12" ht="11.25" customHeight="1" thickBot="1" x14ac:dyDescent="0.3">
      <c r="A5" s="271" t="s">
        <v>30</v>
      </c>
      <c r="B5" s="272"/>
      <c r="C5" s="73" t="s">
        <v>2</v>
      </c>
      <c r="D5" s="73" t="s">
        <v>31</v>
      </c>
      <c r="E5" s="73" t="s">
        <v>4</v>
      </c>
      <c r="F5" s="73" t="s">
        <v>5</v>
      </c>
      <c r="G5" s="74" t="s">
        <v>6</v>
      </c>
      <c r="H5" s="268"/>
      <c r="I5" s="268"/>
      <c r="J5" s="268"/>
      <c r="K5" s="268"/>
      <c r="L5" s="268"/>
    </row>
    <row r="6" spans="1:12" ht="15.75" hidden="1" customHeight="1" thickBot="1" x14ac:dyDescent="0.3">
      <c r="A6" s="273"/>
      <c r="B6" s="274"/>
      <c r="C6" s="75"/>
      <c r="D6" s="75"/>
      <c r="E6" s="75"/>
      <c r="F6" s="75"/>
      <c r="G6" s="74" t="s">
        <v>33</v>
      </c>
      <c r="H6" s="268"/>
      <c r="I6" s="268"/>
      <c r="J6" s="268"/>
      <c r="K6" s="268"/>
      <c r="L6" s="268"/>
    </row>
    <row r="7" spans="1:12" x14ac:dyDescent="0.25">
      <c r="A7" s="76"/>
      <c r="B7" s="77"/>
      <c r="C7" s="75"/>
      <c r="D7" s="75"/>
      <c r="E7" s="75"/>
      <c r="F7" s="75"/>
      <c r="G7" s="74"/>
      <c r="H7" s="268"/>
      <c r="I7" s="268"/>
      <c r="J7" s="268"/>
      <c r="K7" s="268"/>
      <c r="L7" s="268"/>
    </row>
    <row r="8" spans="1:12" x14ac:dyDescent="0.25">
      <c r="A8" s="78" t="s">
        <v>34</v>
      </c>
      <c r="B8" s="79" t="s">
        <v>35</v>
      </c>
      <c r="C8" s="80"/>
      <c r="D8" s="80"/>
      <c r="E8" s="80"/>
      <c r="F8" s="80"/>
      <c r="G8" s="81"/>
      <c r="H8" s="269"/>
      <c r="I8" s="269"/>
      <c r="J8" s="269"/>
      <c r="K8" s="269"/>
      <c r="L8" s="269"/>
    </row>
    <row r="9" spans="1:12" x14ac:dyDescent="0.25">
      <c r="A9" s="264"/>
      <c r="B9" s="264"/>
      <c r="C9" s="82"/>
      <c r="D9" s="82"/>
      <c r="E9" s="82"/>
      <c r="F9" s="82"/>
      <c r="G9" s="82"/>
      <c r="H9" s="264"/>
      <c r="I9" s="264"/>
      <c r="J9" s="82"/>
      <c r="K9" s="82"/>
      <c r="L9" s="82"/>
    </row>
    <row r="10" spans="1:12" x14ac:dyDescent="0.25">
      <c r="A10" s="68" t="s">
        <v>36</v>
      </c>
      <c r="B10" s="256">
        <v>43699</v>
      </c>
      <c r="C10" s="257" t="s">
        <v>38</v>
      </c>
      <c r="D10" s="261" t="s">
        <v>39</v>
      </c>
      <c r="E10" s="261" t="s">
        <v>40</v>
      </c>
      <c r="F10" s="255" t="s">
        <v>27</v>
      </c>
      <c r="G10" s="255" t="s">
        <v>16</v>
      </c>
      <c r="H10" s="262">
        <v>27378</v>
      </c>
      <c r="I10" s="252" t="s">
        <v>41</v>
      </c>
      <c r="J10" s="253">
        <v>980.50699999999995</v>
      </c>
      <c r="K10" s="259" t="s">
        <v>15</v>
      </c>
      <c r="L10" s="255" t="s">
        <v>23</v>
      </c>
    </row>
    <row r="11" spans="1:12" x14ac:dyDescent="0.25">
      <c r="A11" s="68" t="s">
        <v>37</v>
      </c>
      <c r="B11" s="256"/>
      <c r="C11" s="258"/>
      <c r="D11" s="261"/>
      <c r="E11" s="261"/>
      <c r="F11" s="255"/>
      <c r="G11" s="255"/>
      <c r="H11" s="263"/>
      <c r="I11" s="252"/>
      <c r="J11" s="253"/>
      <c r="K11" s="260"/>
      <c r="L11" s="255"/>
    </row>
    <row r="12" spans="1:12" x14ac:dyDescent="0.25">
      <c r="A12" s="68" t="s">
        <v>42</v>
      </c>
      <c r="B12" s="256">
        <v>43705</v>
      </c>
      <c r="C12" s="257" t="s">
        <v>50</v>
      </c>
      <c r="D12" s="261" t="s">
        <v>51</v>
      </c>
      <c r="E12" s="261" t="s">
        <v>44</v>
      </c>
      <c r="F12" s="255" t="s">
        <v>27</v>
      </c>
      <c r="G12" s="255" t="s">
        <v>16</v>
      </c>
      <c r="H12" s="262">
        <v>29178</v>
      </c>
      <c r="I12" s="252" t="s">
        <v>41</v>
      </c>
      <c r="J12" s="253">
        <v>1048.3399999999999</v>
      </c>
      <c r="K12" s="254" t="s">
        <v>15</v>
      </c>
      <c r="L12" s="255" t="s">
        <v>23</v>
      </c>
    </row>
    <row r="13" spans="1:12" x14ac:dyDescent="0.25">
      <c r="A13" s="69" t="s">
        <v>43</v>
      </c>
      <c r="B13" s="256"/>
      <c r="C13" s="258"/>
      <c r="D13" s="261"/>
      <c r="E13" s="261"/>
      <c r="F13" s="255"/>
      <c r="G13" s="255"/>
      <c r="H13" s="263"/>
      <c r="I13" s="252"/>
      <c r="J13" s="253"/>
      <c r="K13" s="254"/>
      <c r="L13" s="255"/>
    </row>
    <row r="14" spans="1:12" x14ac:dyDescent="0.25">
      <c r="A14" s="70" t="s">
        <v>45</v>
      </c>
      <c r="B14" s="256">
        <v>43706</v>
      </c>
      <c r="C14" s="257" t="s">
        <v>47</v>
      </c>
      <c r="D14" s="257" t="s">
        <v>48</v>
      </c>
      <c r="E14" s="257" t="s">
        <v>49</v>
      </c>
      <c r="F14" s="255" t="s">
        <v>27</v>
      </c>
      <c r="G14" s="255" t="s">
        <v>16</v>
      </c>
      <c r="H14" s="251">
        <v>27378</v>
      </c>
      <c r="I14" s="252" t="s">
        <v>41</v>
      </c>
      <c r="J14" s="253">
        <v>2158.1999999999998</v>
      </c>
      <c r="K14" s="254" t="s">
        <v>15</v>
      </c>
      <c r="L14" s="255" t="s">
        <v>18</v>
      </c>
    </row>
    <row r="15" spans="1:12" x14ac:dyDescent="0.25">
      <c r="A15" s="69" t="s">
        <v>46</v>
      </c>
      <c r="B15" s="256"/>
      <c r="C15" s="258"/>
      <c r="D15" s="258"/>
      <c r="E15" s="258"/>
      <c r="F15" s="255"/>
      <c r="G15" s="255"/>
      <c r="H15" s="251"/>
      <c r="I15" s="252"/>
      <c r="J15" s="253"/>
      <c r="K15" s="254"/>
      <c r="L15" s="255"/>
    </row>
    <row r="16" spans="1:12" ht="16.5" thickBot="1" x14ac:dyDescent="0.3">
      <c r="A16" s="44"/>
      <c r="B16" s="43"/>
      <c r="C16" s="42"/>
      <c r="D16" s="42"/>
      <c r="E16" s="42"/>
      <c r="F16" s="42"/>
      <c r="G16" s="45"/>
      <c r="H16" s="46"/>
      <c r="I16" s="47"/>
      <c r="J16" s="48"/>
      <c r="K16" s="49"/>
      <c r="L16" s="42"/>
    </row>
    <row r="17" spans="1:12" ht="29.25" thickBot="1" x14ac:dyDescent="0.5">
      <c r="A17" s="27"/>
      <c r="B17" s="27"/>
      <c r="C17" s="39"/>
      <c r="D17" s="40"/>
      <c r="E17" s="28"/>
      <c r="F17" s="249" t="s">
        <v>14</v>
      </c>
      <c r="G17" s="250"/>
      <c r="H17" s="83">
        <f>SUM(H10:H11:H12:H13,H14,H15)</f>
        <v>83934</v>
      </c>
      <c r="I17" s="41"/>
      <c r="J17" s="67">
        <f>SUM(J10,J15)</f>
        <v>980.50699999999995</v>
      </c>
      <c r="K17" s="27"/>
      <c r="L17" s="27"/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2022-03-02T13:44:03Z</cp:lastPrinted>
  <dcterms:created xsi:type="dcterms:W3CDTF">2011-04-07T12:29:15Z</dcterms:created>
  <dcterms:modified xsi:type="dcterms:W3CDTF">2022-03-02T14:52:06Z</dcterms:modified>
</cp:coreProperties>
</file>