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Hoja1!$A$6:$N$112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H34" i="1"/>
  <c r="B108" i="1" l="1"/>
  <c r="J99" i="1"/>
  <c r="H99" i="1"/>
  <c r="K71" i="1" l="1"/>
  <c r="J71" i="1"/>
  <c r="H71" i="1"/>
  <c r="J79" i="1" l="1"/>
  <c r="H79" i="1"/>
  <c r="K55" i="1" l="1"/>
  <c r="K102" i="1" s="1"/>
  <c r="J55" i="1"/>
  <c r="H55" i="1"/>
  <c r="J87" i="1" l="1"/>
  <c r="J102" i="1" s="1"/>
  <c r="H87" i="1"/>
  <c r="H102" i="1" s="1"/>
  <c r="J17" i="2" l="1"/>
  <c r="H17" i="2"/>
</calcChain>
</file>

<file path=xl/sharedStrings.xml><?xml version="1.0" encoding="utf-8"?>
<sst xmlns="http://schemas.openxmlformats.org/spreadsheetml/2006/main" count="426" uniqueCount="232">
  <si>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</si>
  <si>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</si>
  <si>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</si>
  <si>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</si>
  <si>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</si>
  <si>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</si>
  <si>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</si>
  <si>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</si>
  <si>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</si>
  <si>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</si>
  <si>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</si>
  <si>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</si>
  <si>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</si>
  <si>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</si>
  <si>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</si>
  <si>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</si>
  <si>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</si>
  <si>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</si>
  <si>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</si>
  <si>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</si>
  <si>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</si>
  <si>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</si>
  <si>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</si>
  <si>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</si>
  <si>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</si>
  <si>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</si>
  <si>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</si>
  <si>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</si>
  <si>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</si>
  <si>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</si>
  <si>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</si>
  <si>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</si>
  <si>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</si>
  <si>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</si>
  <si>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</si>
  <si>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</si>
  <si>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</si>
  <si>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</si>
  <si>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</si>
  <si>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</si>
  <si>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</si>
  <si>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</si>
  <si>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</si>
  <si>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</si>
  <si>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</si>
  <si>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</si>
  <si>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</si>
  <si>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</si>
  <si>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</si>
  <si>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</si>
  <si>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</si>
  <si>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N. JOFRE</t>
  </si>
  <si>
    <t>MODIFICACION</t>
  </si>
  <si>
    <t>AMPLIACION</t>
  </si>
  <si>
    <t>A N T E P R O Y E C T O S</t>
  </si>
  <si>
    <t>PERMISO N°</t>
  </si>
  <si>
    <t>RESOLUCION FECHA</t>
  </si>
  <si>
    <t>DESCIPCION PROYECTO</t>
  </si>
  <si>
    <t>SUPERFICIE M2</t>
  </si>
  <si>
    <t>AMPLIACION MAYOR</t>
  </si>
  <si>
    <t>OBRA NUEVA</t>
  </si>
  <si>
    <t>A. ESPEJO</t>
  </si>
  <si>
    <t>COMERCIO</t>
  </si>
  <si>
    <t xml:space="preserve">CERTIFICADO N° </t>
  </si>
  <si>
    <t>NORMAS EPECIALES</t>
  </si>
  <si>
    <t>CERTIFICADO DE REGULARIZACION (Permiso y Recepcion Definitiva) VIVIENDA CUYOS RECINTOS HABITABLES INLUIDOS BAÑO Y CONINA NO EXCEDAN DE 90 M2, DE HASTA 1000 UF, ACOGIDA AL TITULO I DE LA LEY N° 20.898</t>
  </si>
  <si>
    <t xml:space="preserve">CERTIFICADO DE REGULARIZACION LEY 20.898 </t>
  </si>
  <si>
    <r>
      <t>CERTIFICADO DE REGULARIZACION EDIFICACION ANTIGUA (</t>
    </r>
    <r>
      <rPr>
        <b/>
        <sz val="18"/>
        <color theme="1"/>
        <rFont val="Arial"/>
        <family val="2"/>
      </rPr>
      <t>DE CUALQUIER DESTINO, CONSTRUIDAS ANTES DEL 31.07.1959)</t>
    </r>
  </si>
  <si>
    <t>CERTIFICADO DE REGULARIZACION EDIFICACION ANTIGUA DE CUALQUIER DESTINO CONSTRUIDA ANTES DEL 31.07.1959</t>
  </si>
  <si>
    <t>ARQUITECTO</t>
  </si>
  <si>
    <t>DIRECTOR DE OBRAS</t>
  </si>
  <si>
    <t>LA REINA</t>
  </si>
  <si>
    <t>ART. 1.4.11  DE LA OGUC, DFL N°2/59, LEY 21.442 COPROP. INMOB. TIPO-A ART. 6.1.8. OGUC</t>
  </si>
  <si>
    <t>09.10.2022</t>
  </si>
  <si>
    <t>PATRICIO ARMANDO SALINAS CASTRO</t>
  </si>
  <si>
    <t>PASAJE PRIVADO NOCEDAL 7055-D</t>
  </si>
  <si>
    <t>GABRIELA DEL RIO NOE</t>
  </si>
  <si>
    <t>ERNESTO TRINDADE / MARCELA VILLARROEL</t>
  </si>
  <si>
    <t>JULIA BERSTEIN 099-B</t>
  </si>
  <si>
    <t>MARCELA VILLARROEL ARESTIZABAL</t>
  </si>
  <si>
    <t>ECHEÑIQUE 5839 LOCAL 3</t>
  </si>
  <si>
    <t>JORGE RAMIREZ MORALES</t>
  </si>
  <si>
    <t>ENRIQUE LEON BURGOS</t>
  </si>
  <si>
    <t>PASAJE PRIVADO SIMON BOLIVAR 7082-H</t>
  </si>
  <si>
    <t>NICOLAS CARICEO VEGA</t>
  </si>
  <si>
    <t>ALTERACION</t>
  </si>
  <si>
    <t>INVERSIONES REHUE LTDA.</t>
  </si>
  <si>
    <t>PAULA JARAQUEMADA 50</t>
  </si>
  <si>
    <t>CHRISTIAN ANDRES OYARCE AVILES</t>
  </si>
  <si>
    <t>JARDIN INFANTIL</t>
  </si>
  <si>
    <t>XIMENA ORCHARD</t>
  </si>
  <si>
    <t>CARLOS HADJEZ BERRIOS</t>
  </si>
  <si>
    <t>INMOBILIARIA CASTELAR SPA</t>
  </si>
  <si>
    <t>HELSBY 9235</t>
  </si>
  <si>
    <t>JUAN BAERISWYL REED</t>
  </si>
  <si>
    <t>ISABEL CORNEJO</t>
  </si>
  <si>
    <t>INMOBILIARIA G&amp;T SPA</t>
  </si>
  <si>
    <t>LOS EBANISTAS 8532</t>
  </si>
  <si>
    <t>BERNARDITA TAMARGO HESKIA</t>
  </si>
  <si>
    <t>INDUSTRIA</t>
  </si>
  <si>
    <t>MARIA SOLEDAD ORTIZ VERGARA</t>
  </si>
  <si>
    <t>PASAJE PUBLICO ALVARO CASANOVA 327-I</t>
  </si>
  <si>
    <t>NICOLAS MORENO  CERDA</t>
  </si>
  <si>
    <t>CARLOS SILVA VILDOSOLA 8639</t>
  </si>
  <si>
    <t>SEBASTIAN ARELLANO ROJAS</t>
  </si>
  <si>
    <t>MARIA SAEZ DONOSO</t>
  </si>
  <si>
    <t>CRISTIAN AMAYA OROZCO</t>
  </si>
  <si>
    <t>CLAUDIA HIRMAS READY</t>
  </si>
  <si>
    <t>TOBALABA 6417</t>
  </si>
  <si>
    <t>MAURICIO FONSECA MERY</t>
  </si>
  <si>
    <t>HECTOR CARVAJAL CHAVEZ</t>
  </si>
  <si>
    <t>CLAUDIO ESPINOZA CAVIERES</t>
  </si>
  <si>
    <t>LAS ARAÑAS 1956</t>
  </si>
  <si>
    <t>714.4</t>
  </si>
  <si>
    <t>LA CAÑADA 6589</t>
  </si>
  <si>
    <t xml:space="preserve">JAIME AEDO GUTIERREZ </t>
  </si>
  <si>
    <t xml:space="preserve">ALTERACION </t>
  </si>
  <si>
    <t xml:space="preserve">JETZABEL GUERRERO GUZMAN </t>
  </si>
  <si>
    <t>CHUNGARA 456</t>
  </si>
  <si>
    <t xml:space="preserve">FERNANDO JARA MOLINA </t>
  </si>
  <si>
    <t xml:space="preserve">OBRA NUEVA </t>
  </si>
  <si>
    <t xml:space="preserve">RODRIGO PEREZ CALAF </t>
  </si>
  <si>
    <t xml:space="preserve">ALVARO  VERA VERGARA </t>
  </si>
  <si>
    <t>SCHILLER 2116</t>
  </si>
  <si>
    <t xml:space="preserve">A. ESPEJO </t>
  </si>
  <si>
    <t xml:space="preserve">NICOLAS RAAB BAEZA </t>
  </si>
  <si>
    <t>SIMON BOLIVAR 7277</t>
  </si>
  <si>
    <t xml:space="preserve">DAVID VALENZUELA  SANDOVAL </t>
  </si>
  <si>
    <t xml:space="preserve">NINGUNA </t>
  </si>
  <si>
    <t xml:space="preserve">A.MONARDES </t>
  </si>
  <si>
    <t xml:space="preserve">NULO </t>
  </si>
  <si>
    <t>AV. ALC. FERNANDO CASTILLO VELASCO  7002</t>
  </si>
  <si>
    <t xml:space="preserve">SANTIAGO PARDAL PARDAL </t>
  </si>
  <si>
    <t xml:space="preserve">MODIFICACION </t>
  </si>
  <si>
    <t>280.2</t>
  </si>
  <si>
    <t xml:space="preserve">M. GARRIDO </t>
  </si>
  <si>
    <t xml:space="preserve">JOSE ANTONIO NAMINAO VILLAGRA </t>
  </si>
  <si>
    <t>LAS CARRETAS 2060</t>
  </si>
  <si>
    <t xml:space="preserve">C.ESPINOSA </t>
  </si>
  <si>
    <t xml:space="preserve">EDITH MAYA ABRAMOVICH FUENTES </t>
  </si>
  <si>
    <t>HELSINKY 5709</t>
  </si>
  <si>
    <t xml:space="preserve">JUAN GAJARDO VILLABLANCA </t>
  </si>
  <si>
    <t xml:space="preserve">AMPLIACION </t>
  </si>
  <si>
    <t>18.3</t>
  </si>
  <si>
    <t xml:space="preserve">NUEVOS DESARROLLOS  S. A </t>
  </si>
  <si>
    <t>AV. LARRAIN 5862 BM 916- 920- 924</t>
  </si>
  <si>
    <t xml:space="preserve">MARIA ERAZO  MIRANDA </t>
  </si>
  <si>
    <t>147.58</t>
  </si>
  <si>
    <t xml:space="preserve">PROVINCIA MERCEDARIA DE CHILE </t>
  </si>
  <si>
    <t>AV. OSSA 345, LOCAL 3B</t>
  </si>
  <si>
    <t>IVAN CONTRERAS RUBIO</t>
  </si>
  <si>
    <t>11209.5</t>
  </si>
  <si>
    <t xml:space="preserve">CLAUDIO  ALVAREZ LAZCANO </t>
  </si>
  <si>
    <t>PARSIFAL 6665</t>
  </si>
  <si>
    <t xml:space="preserve">DANIEL VASQUEZ CORDOVA </t>
  </si>
  <si>
    <t>265.71</t>
  </si>
  <si>
    <t xml:space="preserve">N. JOFRE </t>
  </si>
  <si>
    <t xml:space="preserve">AMSOFT SPA. </t>
  </si>
  <si>
    <t>AV. OSSA 235 OF 565</t>
  </si>
  <si>
    <t xml:space="preserve">LUIS EDUARDO  MARFAN FORSTER </t>
  </si>
  <si>
    <t>OFICINA</t>
  </si>
  <si>
    <t xml:space="preserve">HABILITACION </t>
  </si>
  <si>
    <t>8932.5</t>
  </si>
  <si>
    <t xml:space="preserve">C. ESPINOSA </t>
  </si>
  <si>
    <t xml:space="preserve">ALVARO CASANOVA 161 G </t>
  </si>
  <si>
    <t>GUILLERMO SCHENCKE TAUCHER</t>
  </si>
  <si>
    <t xml:space="preserve">AMPLIACIION </t>
  </si>
  <si>
    <t xml:space="preserve">TOMAS PINTO SALCEDO </t>
  </si>
  <si>
    <t xml:space="preserve">PRINCIPE DE GALES 8180-C </t>
  </si>
  <si>
    <t xml:space="preserve">DANIELA PAZ PALACIOS  MAUREIRA </t>
  </si>
  <si>
    <t xml:space="preserve">VIVIENDA </t>
  </si>
  <si>
    <t xml:space="preserve">A. MONARDES </t>
  </si>
  <si>
    <t xml:space="preserve">FAVIO SALGUERO IPINZA </t>
  </si>
  <si>
    <t xml:space="preserve">I. MUNICIPALIADAD DE LA REINA 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</si>
  <si>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</si>
  <si>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 xml:space="preserve">DIEGO ROJAS 601 </t>
  </si>
  <si>
    <t>2529-A</t>
  </si>
  <si>
    <t xml:space="preserve">GIOVANNI ALDO DEZEREGA OSORIO </t>
  </si>
  <si>
    <t>NOCEDAL 7023</t>
  </si>
  <si>
    <t xml:space="preserve">GONZALO ANDRES RUDOLPHY BRITO </t>
  </si>
  <si>
    <t>LR 2565</t>
  </si>
  <si>
    <t xml:space="preserve">SUBDIVISION  2 LOTES </t>
  </si>
  <si>
    <t xml:space="preserve">TOTAL </t>
  </si>
  <si>
    <t>CARLOS LINEROS ECHEVRRIA</t>
  </si>
  <si>
    <t>CLE/MGA/AEA/nba.</t>
  </si>
  <si>
    <t>NULO</t>
  </si>
  <si>
    <t xml:space="preserve">JOHN NAPIER SCOTT MACNAB </t>
  </si>
  <si>
    <t>MONSEÑOR EDWARDS 2138</t>
  </si>
  <si>
    <t xml:space="preserve">MATIAS SILVA ALDUNATE </t>
  </si>
  <si>
    <t xml:space="preserve">ARIADNA  MENA CORONEL </t>
  </si>
  <si>
    <t>ALC. FDO. CASTILLO VELASCO 7272</t>
  </si>
  <si>
    <t xml:space="preserve">MACARENA MERY ESTEVEZ </t>
  </si>
  <si>
    <t xml:space="preserve">CLINICA VETERINARIA </t>
  </si>
  <si>
    <t>6,25 M</t>
  </si>
  <si>
    <t>8,08 M</t>
  </si>
  <si>
    <t>6 M</t>
  </si>
  <si>
    <t xml:space="preserve">MODIFICACION DE PROYECTO OBRA NUEVA </t>
  </si>
  <si>
    <t>6.15 M</t>
  </si>
  <si>
    <t>6.20 M</t>
  </si>
  <si>
    <t xml:space="preserve">JOSE LOBO VILLARROEL </t>
  </si>
  <si>
    <t>PABLO LLORENS BULLEMORE / MARIA GARCIA B.</t>
  </si>
  <si>
    <t>JOCELINE MURRAY GARCIA</t>
  </si>
  <si>
    <t>7,65 M</t>
  </si>
  <si>
    <t>6,34 M</t>
  </si>
  <si>
    <t>7,2 M</t>
  </si>
  <si>
    <t>8,95 M</t>
  </si>
  <si>
    <t>MODIFICACION DE PROYECTO ALTERACION</t>
  </si>
  <si>
    <t>ELEODORO ASTORQUIZA 539 CASA B</t>
  </si>
  <si>
    <t>8,45 M</t>
  </si>
  <si>
    <t>7 M</t>
  </si>
  <si>
    <t>5,85 M</t>
  </si>
  <si>
    <t>RODRIGO CAPONA PEREZ</t>
  </si>
  <si>
    <t>MODIFICACION DE PROYECTO AMPLIACION</t>
  </si>
  <si>
    <t>CENTRO MEDICO</t>
  </si>
  <si>
    <t>ART. 122° ART.  124° LGUC., OGUC., Y PRC</t>
  </si>
  <si>
    <t>CRISTOBAL  RUIZ-TAGLE BAEZA</t>
  </si>
  <si>
    <t>INVERSIONES FRIDA LTDA</t>
  </si>
  <si>
    <t>INVERSIONES Y ASESORIAS ARRANZ S.A.</t>
  </si>
  <si>
    <t>CENTRO DENTAL</t>
  </si>
  <si>
    <t>AV. FDO. CASTILLO VELASCO 9530</t>
  </si>
  <si>
    <t>ANTEPROYECTO                           OBRA NUEVA</t>
  </si>
  <si>
    <t xml:space="preserve">ART. 1.4.11  DE LA OGUC, DFL N°2/59, LEY 21.442 COPROP. INMOB. TIPO-A </t>
  </si>
  <si>
    <t>PASAJE PRIVADO TOBIAS BARROS 732-A</t>
  </si>
  <si>
    <t xml:space="preserve">ART. 1.4.11  DE LA OGUC, DFL N°2/59, </t>
  </si>
  <si>
    <t>SIMON BENGOA CHEETHAM (PROMINENTE COMPRADOR)</t>
  </si>
  <si>
    <t>CRISTOBAL CLAVIJO VITA</t>
  </si>
  <si>
    <t>PATRICIA KUNSTMANN PAÑELLA / LORENZO LOBOS AGUIRRE</t>
  </si>
  <si>
    <t>YEGNNY OSORIO ANDARA</t>
  </si>
  <si>
    <t>CERTIFICADO DE REGULARIZACION (Permiso y Recepcion Definitiva) VIVIENDA CUYOS RECINTOS HABITABLES INLUIDOS BAÑO Y CONINA NO EXCEDAN DE 140 M2, DE HASTA 2000 UF, ACOGIDA AL ART. 3, TITULO I DE LA LEY N° 20.898</t>
  </si>
  <si>
    <t>DRAGONES DE LA REINA 680-I</t>
  </si>
  <si>
    <t>LGUC Y OGUC, (ART. 5.1.4 PUNTO 2, LETRA B, O.G.U.C.</t>
  </si>
  <si>
    <t xml:space="preserve">ESTADISTICAS DE PERMISOS, RESOLUCIONES Y OTROS  MES DE OCTUBRE 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</si>
</sst>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  <numFmt numFmtId="168" formatCode="_ &quot;$&quot;* #,##0.0_ ;_ &quot;$&quot;* \-#,##0.0_ ;_ &quot;$&quot;* &quot;-&quot;?_ ;_ @_ "/>
  </numFmts>
  <fonts count="4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sz val="8"/>
      <name val="Calibri"/>
      <family val="2"/>
      <scheme val="minor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340">
    <xf numFmtId="0" fontId="0" fillId="0" borderId="0" xfId="0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6" fillId="0" borderId="12" xfId="0" applyFont="1" applyBorder="1"/>
    <xf numFmtId="0" fontId="2" fillId="0" borderId="0" xfId="0" applyFont="1"/>
    <xf numFmtId="14" fontId="2" fillId="0" borderId="0" xfId="0" applyNumberFormat="1" applyFont="1"/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2" fontId="11" fillId="2" borderId="12" xfId="0" applyNumberFormat="1" applyFont="1" applyFill="1" applyBorder="1"/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6" fontId="11" fillId="2" borderId="12" xfId="0" applyNumberFormat="1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3" fontId="28" fillId="0" borderId="12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3" fontId="1" fillId="0" borderId="12" xfId="0" applyNumberFormat="1" applyFont="1" applyFill="1" applyBorder="1" applyAlignment="1">
      <alignment horizontal="right" vertical="center"/>
    </xf>
    <xf numFmtId="14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4" xfId="0" quotePrefix="1" applyFont="1" applyFill="1" applyBorder="1" applyAlignment="1">
      <alignment horizontal="center" vertical="center" wrapText="1"/>
    </xf>
    <xf numFmtId="42" fontId="1" fillId="0" borderId="24" xfId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7" borderId="0" xfId="0" applyFont="1" applyFill="1" applyBorder="1" applyAlignment="1">
      <alignment vertical="center" wrapText="1"/>
    </xf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3" fontId="28" fillId="0" borderId="24" xfId="0" applyNumberFormat="1" applyFont="1" applyFill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3" fontId="26" fillId="3" borderId="19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3" fontId="26" fillId="3" borderId="26" xfId="0" applyNumberFormat="1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4" fontId="26" fillId="3" borderId="2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167" fontId="1" fillId="0" borderId="24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1" fontId="23" fillId="0" borderId="24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42" fontId="2" fillId="0" borderId="24" xfId="1" applyFont="1" applyFill="1" applyBorder="1" applyAlignment="1">
      <alignment horizontal="right" vertical="center" wrapText="1"/>
    </xf>
    <xf numFmtId="4" fontId="2" fillId="3" borderId="24" xfId="0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7" fillId="2" borderId="33" xfId="0" applyFont="1" applyFill="1" applyBorder="1"/>
    <xf numFmtId="42" fontId="11" fillId="2" borderId="33" xfId="0" applyNumberFormat="1" applyFont="1" applyFill="1" applyBorder="1" applyAlignment="1">
      <alignment horizontal="center"/>
    </xf>
    <xf numFmtId="0" fontId="19" fillId="2" borderId="33" xfId="0" applyFont="1" applyFill="1" applyBorder="1"/>
    <xf numFmtId="2" fontId="11" fillId="2" borderId="33" xfId="0" applyNumberFormat="1" applyFont="1" applyFill="1" applyBorder="1" applyAlignment="1">
      <alignment horizontal="right"/>
    </xf>
    <xf numFmtId="2" fontId="11" fillId="2" borderId="33" xfId="0" applyNumberFormat="1" applyFont="1" applyFill="1" applyBorder="1"/>
    <xf numFmtId="0" fontId="0" fillId="0" borderId="12" xfId="0" applyBorder="1"/>
    <xf numFmtId="168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1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6" fillId="6" borderId="41" xfId="0" applyFont="1" applyFill="1" applyBorder="1" applyAlignment="1">
      <alignment vertical="center"/>
    </xf>
    <xf numFmtId="0" fontId="16" fillId="6" borderId="42" xfId="0" applyFont="1" applyFill="1" applyBorder="1" applyAlignment="1">
      <alignment wrapText="1"/>
    </xf>
    <xf numFmtId="0" fontId="0" fillId="6" borderId="42" xfId="0" applyFill="1" applyBorder="1" applyAlignment="1">
      <alignment wrapText="1"/>
    </xf>
    <xf numFmtId="0" fontId="0" fillId="6" borderId="43" xfId="0" applyFill="1" applyBorder="1" applyAlignment="1">
      <alignment wrapText="1"/>
    </xf>
    <xf numFmtId="0" fontId="0" fillId="0" borderId="65" xfId="0" applyBorder="1" applyAlignment="1">
      <alignment vertical="center" wrapText="1"/>
    </xf>
    <xf numFmtId="2" fontId="11" fillId="3" borderId="0" xfId="0" applyNumberFormat="1" applyFont="1" applyFill="1" applyBorder="1"/>
    <xf numFmtId="0" fontId="23" fillId="0" borderId="12" xfId="0" applyFont="1" applyBorder="1" applyAlignment="1">
      <alignment horizontal="center"/>
    </xf>
    <xf numFmtId="0" fontId="3" fillId="0" borderId="12" xfId="0" applyFont="1" applyBorder="1"/>
    <xf numFmtId="0" fontId="38" fillId="2" borderId="12" xfId="0" applyFont="1" applyFill="1" applyBorder="1"/>
    <xf numFmtId="14" fontId="0" fillId="0" borderId="0" xfId="0" applyNumberFormat="1" applyAlignment="1">
      <alignment horizontal="left"/>
    </xf>
    <xf numFmtId="14" fontId="25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42" fontId="1" fillId="0" borderId="24" xfId="1" applyFont="1" applyBorder="1" applyAlignment="1">
      <alignment horizontal="right" vertical="center"/>
    </xf>
    <xf numFmtId="4" fontId="1" fillId="0" borderId="24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/>
    </xf>
    <xf numFmtId="0" fontId="1" fillId="0" borderId="12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/>
    <xf numFmtId="14" fontId="2" fillId="0" borderId="12" xfId="0" applyNumberFormat="1" applyFont="1" applyBorder="1" applyAlignment="1">
      <alignment horizontal="center"/>
    </xf>
    <xf numFmtId="0" fontId="27" fillId="0" borderId="12" xfId="0" applyFont="1" applyBorder="1"/>
    <xf numFmtId="0" fontId="2" fillId="0" borderId="1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42" fontId="39" fillId="3" borderId="0" xfId="1" applyFont="1" applyFill="1" applyBorder="1" applyAlignment="1">
      <alignment horizontal="right"/>
    </xf>
    <xf numFmtId="0" fontId="40" fillId="3" borderId="0" xfId="0" applyFont="1" applyFill="1" applyBorder="1"/>
    <xf numFmtId="0" fontId="27" fillId="0" borderId="0" xfId="0" applyFont="1" applyBorder="1"/>
    <xf numFmtId="4" fontId="26" fillId="3" borderId="0" xfId="0" applyNumberFormat="1" applyFont="1" applyFill="1" applyBorder="1" applyAlignment="1">
      <alignment horizontal="right"/>
    </xf>
    <xf numFmtId="0" fontId="1" fillId="3" borderId="12" xfId="0" applyFont="1" applyFill="1" applyBorder="1" applyAlignment="1">
      <alignment horizontal="center"/>
    </xf>
    <xf numFmtId="42" fontId="1" fillId="3" borderId="12" xfId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3" fillId="7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14" fontId="25" fillId="0" borderId="12" xfId="0" applyNumberFormat="1" applyFont="1" applyFill="1" applyBorder="1" applyAlignment="1">
      <alignment horizontal="center" vertical="center" wrapText="1"/>
    </xf>
    <xf numFmtId="167" fontId="1" fillId="0" borderId="12" xfId="0" applyNumberFormat="1" applyFont="1" applyFill="1" applyBorder="1" applyAlignment="1">
      <alignment horizontal="right" vertical="center"/>
    </xf>
    <xf numFmtId="166" fontId="6" fillId="0" borderId="12" xfId="0" applyNumberFormat="1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right" vertical="center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42" fontId="1" fillId="0" borderId="12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42" fontId="23" fillId="0" borderId="0" xfId="1" applyFont="1" applyFill="1" applyBorder="1" applyAlignment="1">
      <alignment horizontal="right"/>
    </xf>
    <xf numFmtId="0" fontId="24" fillId="0" borderId="0" xfId="0" applyFont="1" applyFill="1" applyBorder="1"/>
    <xf numFmtId="4" fontId="23" fillId="0" borderId="0" xfId="0" applyNumberFormat="1" applyFont="1" applyFill="1" applyBorder="1" applyAlignment="1">
      <alignment horizontal="right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68" xfId="0" applyFont="1" applyFill="1" applyBorder="1" applyAlignment="1"/>
    <xf numFmtId="0" fontId="10" fillId="2" borderId="23" xfId="0" applyFont="1" applyFill="1" applyBorder="1" applyAlignment="1"/>
    <xf numFmtId="0" fontId="10" fillId="2" borderId="22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61" xfId="0" applyFont="1" applyFill="1" applyBorder="1" applyAlignment="1">
      <alignment horizontal="center" vertical="center" wrapText="1"/>
    </xf>
    <xf numFmtId="0" fontId="0" fillId="7" borderId="55" xfId="0" applyFill="1" applyBorder="1" applyAlignment="1">
      <alignment vertical="top" wrapText="1"/>
    </xf>
    <xf numFmtId="0" fontId="0" fillId="7" borderId="56" xfId="0" applyFill="1" applyBorder="1" applyAlignment="1">
      <alignment vertical="top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53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topLeftCell="A66" zoomScale="80" zoomScaleNormal="80" zoomScaleSheetLayoutView="100" zoomScalePageLayoutView="50" workbookViewId="0">
      <selection activeCell="C61" sqref="C61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65" t="s">
        <v>50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93"/>
    </row>
    <row r="7" spans="1:14" ht="10.5" customHeight="1" thickBot="1" x14ac:dyDescent="0.3">
      <c r="A7" s="267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94"/>
    </row>
    <row r="8" spans="1:14" x14ac:dyDescent="0.25">
      <c r="A8" s="277" t="s">
        <v>231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95"/>
    </row>
    <row r="9" spans="1:14" x14ac:dyDescent="0.25">
      <c r="A9" s="279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95"/>
    </row>
    <row r="10" spans="1:14" x14ac:dyDescent="0.25">
      <c r="A10" s="279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95"/>
    </row>
    <row r="11" spans="1:14" ht="6" customHeight="1" thickBot="1" x14ac:dyDescent="0.3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96"/>
    </row>
    <row r="12" spans="1:14" s="66" customFormat="1" ht="6" customHeight="1" x14ac:dyDescent="0.25">
      <c r="A12" s="91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5"/>
    </row>
    <row r="13" spans="1:14" s="66" customFormat="1" ht="6" customHeight="1" thickBot="1" x14ac:dyDescent="0.3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97"/>
    </row>
    <row r="14" spans="1:14" x14ac:dyDescent="0.25">
      <c r="A14" s="269" t="s">
        <v>12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59"/>
    </row>
    <row r="15" spans="1:14" ht="15.75" thickBot="1" x14ac:dyDescent="0.3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60"/>
    </row>
    <row r="16" spans="1:14" x14ac:dyDescent="0.25">
      <c r="A16" s="255" t="s">
        <v>0</v>
      </c>
      <c r="B16" s="255" t="s">
        <v>1</v>
      </c>
      <c r="C16" s="282" t="s">
        <v>2</v>
      </c>
      <c r="D16" s="255" t="s">
        <v>3</v>
      </c>
      <c r="E16" s="255" t="s">
        <v>4</v>
      </c>
      <c r="F16" s="255" t="s">
        <v>5</v>
      </c>
      <c r="G16" s="255" t="s">
        <v>6</v>
      </c>
      <c r="H16" s="255" t="s">
        <v>7</v>
      </c>
      <c r="I16" s="255" t="s">
        <v>8</v>
      </c>
      <c r="J16" s="255" t="s">
        <v>11</v>
      </c>
      <c r="K16" s="261" t="s">
        <v>21</v>
      </c>
      <c r="L16" s="255" t="s">
        <v>9</v>
      </c>
      <c r="M16" s="255" t="s">
        <v>10</v>
      </c>
      <c r="N16" s="261" t="s">
        <v>19</v>
      </c>
    </row>
    <row r="17" spans="1:14" x14ac:dyDescent="0.25">
      <c r="A17" s="255"/>
      <c r="B17" s="255"/>
      <c r="C17" s="282"/>
      <c r="D17" s="255"/>
      <c r="E17" s="255"/>
      <c r="F17" s="257"/>
      <c r="G17" s="257"/>
      <c r="H17" s="257"/>
      <c r="I17" s="257"/>
      <c r="J17" s="257"/>
      <c r="K17" s="255"/>
      <c r="L17" s="257"/>
      <c r="M17" s="257"/>
      <c r="N17" s="255"/>
    </row>
    <row r="18" spans="1:14" ht="9" customHeight="1" thickBot="1" x14ac:dyDescent="0.3">
      <c r="A18" s="256"/>
      <c r="B18" s="256"/>
      <c r="C18" s="283"/>
      <c r="D18" s="256"/>
      <c r="E18" s="256"/>
      <c r="F18" s="258"/>
      <c r="G18" s="258"/>
      <c r="H18" s="258"/>
      <c r="I18" s="258"/>
      <c r="J18" s="258"/>
      <c r="K18" s="256"/>
      <c r="L18" s="258"/>
      <c r="M18" s="258"/>
      <c r="N18" s="256"/>
    </row>
    <row r="19" spans="1:14" s="66" customFormat="1" ht="27" customHeight="1" x14ac:dyDescent="0.25">
      <c r="A19" s="78"/>
      <c r="B19" s="78"/>
      <c r="C19" s="79"/>
      <c r="D19" s="78"/>
      <c r="E19" s="78"/>
      <c r="F19" s="80"/>
      <c r="G19" s="80"/>
      <c r="H19" s="80"/>
      <c r="I19" s="80"/>
      <c r="J19" s="80"/>
      <c r="K19" s="78"/>
      <c r="L19" s="80"/>
      <c r="M19" s="80"/>
      <c r="N19" s="92"/>
    </row>
    <row r="20" spans="1:14" s="1" customFormat="1" ht="51.75" customHeight="1" x14ac:dyDescent="0.25">
      <c r="A20" s="125">
        <v>14603</v>
      </c>
      <c r="B20" s="77">
        <v>44837</v>
      </c>
      <c r="C20" s="4" t="s">
        <v>82</v>
      </c>
      <c r="D20" s="4" t="s">
        <v>83</v>
      </c>
      <c r="E20" s="4" t="s">
        <v>84</v>
      </c>
      <c r="F20" s="8" t="s">
        <v>17</v>
      </c>
      <c r="G20" s="8" t="s">
        <v>16</v>
      </c>
      <c r="H20" s="20">
        <v>182020</v>
      </c>
      <c r="I20" s="8" t="s">
        <v>85</v>
      </c>
      <c r="J20" s="9">
        <v>50.08</v>
      </c>
      <c r="K20" s="9">
        <v>340.38</v>
      </c>
      <c r="L20" s="3" t="s">
        <v>49</v>
      </c>
      <c r="M20" s="6" t="s">
        <v>23</v>
      </c>
      <c r="N20" s="67" t="s">
        <v>210</v>
      </c>
    </row>
    <row r="21" spans="1:14" s="1" customFormat="1" ht="20.25" x14ac:dyDescent="0.25">
      <c r="A21" s="125">
        <v>14604</v>
      </c>
      <c r="B21" s="77">
        <v>44839</v>
      </c>
      <c r="C21" s="4" t="s">
        <v>86</v>
      </c>
      <c r="D21" s="4" t="s">
        <v>87</v>
      </c>
      <c r="E21" s="4" t="s">
        <v>88</v>
      </c>
      <c r="F21" s="8" t="s">
        <v>17</v>
      </c>
      <c r="G21" s="8" t="s">
        <v>89</v>
      </c>
      <c r="H21" s="20">
        <v>140642</v>
      </c>
      <c r="I21" s="8" t="s">
        <v>85</v>
      </c>
      <c r="J21" s="9">
        <v>0</v>
      </c>
      <c r="K21" s="9">
        <v>465</v>
      </c>
      <c r="L21" s="3" t="s">
        <v>15</v>
      </c>
      <c r="M21" s="6" t="s">
        <v>18</v>
      </c>
      <c r="N21" s="67" t="s">
        <v>209</v>
      </c>
    </row>
    <row r="22" spans="1:14" s="1" customFormat="1" ht="30" x14ac:dyDescent="0.25">
      <c r="A22" s="125">
        <v>14605</v>
      </c>
      <c r="B22" s="77">
        <v>44839</v>
      </c>
      <c r="C22" s="4" t="s">
        <v>90</v>
      </c>
      <c r="D22" s="4" t="s">
        <v>207</v>
      </c>
      <c r="E22" s="4" t="s">
        <v>91</v>
      </c>
      <c r="F22" s="8" t="s">
        <v>17</v>
      </c>
      <c r="G22" s="8" t="s">
        <v>16</v>
      </c>
      <c r="H22" s="20">
        <v>78001</v>
      </c>
      <c r="I22" s="8" t="s">
        <v>206</v>
      </c>
      <c r="J22" s="9">
        <v>14.01</v>
      </c>
      <c r="K22" s="101">
        <v>340.6</v>
      </c>
      <c r="L22" s="3" t="s">
        <v>49</v>
      </c>
      <c r="M22" s="6" t="s">
        <v>51</v>
      </c>
      <c r="N22" s="67" t="s">
        <v>208</v>
      </c>
    </row>
    <row r="23" spans="1:14" s="1" customFormat="1" ht="20.25" x14ac:dyDescent="0.25">
      <c r="A23" s="125">
        <v>14606</v>
      </c>
      <c r="B23" s="77" t="s">
        <v>130</v>
      </c>
      <c r="C23" s="4"/>
      <c r="D23" s="4" t="s">
        <v>130</v>
      </c>
      <c r="E23" s="4" t="s">
        <v>185</v>
      </c>
      <c r="F23" s="8"/>
      <c r="G23" s="8"/>
      <c r="H23" s="20" t="s">
        <v>130</v>
      </c>
      <c r="I23" s="8"/>
      <c r="J23" s="9"/>
      <c r="K23" s="68"/>
      <c r="L23" s="3" t="s">
        <v>130</v>
      </c>
      <c r="M23" s="6"/>
      <c r="N23" s="124"/>
    </row>
    <row r="24" spans="1:14" s="1" customFormat="1" ht="20.25" x14ac:dyDescent="0.25">
      <c r="A24" s="125">
        <v>14607</v>
      </c>
      <c r="B24" s="77">
        <v>44840</v>
      </c>
      <c r="C24" s="4" t="s">
        <v>92</v>
      </c>
      <c r="D24" s="4" t="s">
        <v>93</v>
      </c>
      <c r="E24" s="4" t="s">
        <v>94</v>
      </c>
      <c r="F24" s="8" t="s">
        <v>95</v>
      </c>
      <c r="G24" s="8" t="s">
        <v>16</v>
      </c>
      <c r="H24" s="20">
        <v>1099655</v>
      </c>
      <c r="I24" s="8" t="s">
        <v>60</v>
      </c>
      <c r="J24" s="101">
        <v>693.4</v>
      </c>
      <c r="K24" s="9">
        <v>1246.26</v>
      </c>
      <c r="L24" s="3" t="s">
        <v>15</v>
      </c>
      <c r="M24" s="6" t="s">
        <v>23</v>
      </c>
      <c r="N24" s="124" t="s">
        <v>205</v>
      </c>
    </row>
    <row r="25" spans="1:14" s="1" customFormat="1" ht="20.25" x14ac:dyDescent="0.25">
      <c r="A25" s="125">
        <v>14608</v>
      </c>
      <c r="B25" s="77">
        <v>44847</v>
      </c>
      <c r="C25" s="4" t="s">
        <v>96</v>
      </c>
      <c r="D25" s="4" t="s">
        <v>97</v>
      </c>
      <c r="E25" s="4" t="s">
        <v>98</v>
      </c>
      <c r="F25" s="8" t="s">
        <v>17</v>
      </c>
      <c r="G25" s="8" t="s">
        <v>99</v>
      </c>
      <c r="H25" s="20">
        <v>175290</v>
      </c>
      <c r="I25" s="8" t="s">
        <v>85</v>
      </c>
      <c r="J25" s="244">
        <v>14.148</v>
      </c>
      <c r="K25" s="68">
        <v>1517</v>
      </c>
      <c r="L25" s="3" t="s">
        <v>15</v>
      </c>
      <c r="M25" s="6" t="s">
        <v>23</v>
      </c>
      <c r="N25" s="124" t="s">
        <v>204</v>
      </c>
    </row>
    <row r="26" spans="1:14" s="2" customFormat="1" ht="30" x14ac:dyDescent="0.25">
      <c r="A26" s="125">
        <v>14609</v>
      </c>
      <c r="B26" s="241">
        <v>44847</v>
      </c>
      <c r="C26" s="11" t="s">
        <v>200</v>
      </c>
      <c r="D26" s="11" t="s">
        <v>112</v>
      </c>
      <c r="E26" s="11" t="s">
        <v>201</v>
      </c>
      <c r="F26" s="12" t="s">
        <v>17</v>
      </c>
      <c r="G26" s="12" t="s">
        <v>16</v>
      </c>
      <c r="H26" s="21">
        <v>952382</v>
      </c>
      <c r="I26" s="12" t="s">
        <v>59</v>
      </c>
      <c r="J26" s="10">
        <v>247.61</v>
      </c>
      <c r="K26" s="242" t="s">
        <v>113</v>
      </c>
      <c r="L26" s="176" t="s">
        <v>49</v>
      </c>
      <c r="M26" s="7" t="s">
        <v>51</v>
      </c>
      <c r="N26" s="243" t="s">
        <v>203</v>
      </c>
    </row>
    <row r="27" spans="1:14" s="1" customFormat="1" ht="20.25" x14ac:dyDescent="0.25">
      <c r="A27" s="125">
        <v>14610</v>
      </c>
      <c r="B27" s="77">
        <v>44852</v>
      </c>
      <c r="C27" s="4" t="s">
        <v>199</v>
      </c>
      <c r="D27" s="4" t="s">
        <v>114</v>
      </c>
      <c r="E27" s="4" t="s">
        <v>115</v>
      </c>
      <c r="F27" s="8" t="s">
        <v>17</v>
      </c>
      <c r="G27" s="8" t="s">
        <v>16</v>
      </c>
      <c r="H27" s="20">
        <v>190749</v>
      </c>
      <c r="I27" s="8" t="s">
        <v>116</v>
      </c>
      <c r="J27" s="9">
        <v>68.08</v>
      </c>
      <c r="K27" s="9">
        <v>612.75</v>
      </c>
      <c r="L27" s="3" t="s">
        <v>15</v>
      </c>
      <c r="M27" s="6" t="s">
        <v>51</v>
      </c>
      <c r="N27" s="124" t="s">
        <v>202</v>
      </c>
    </row>
    <row r="28" spans="1:14" s="1" customFormat="1" ht="20.25" x14ac:dyDescent="0.25">
      <c r="A28" s="125">
        <v>14611</v>
      </c>
      <c r="B28" s="77">
        <v>44837</v>
      </c>
      <c r="C28" s="4" t="s">
        <v>117</v>
      </c>
      <c r="D28" s="4" t="s">
        <v>118</v>
      </c>
      <c r="E28" s="4" t="s">
        <v>119</v>
      </c>
      <c r="F28" s="8" t="s">
        <v>17</v>
      </c>
      <c r="G28" s="8" t="s">
        <v>16</v>
      </c>
      <c r="H28" s="20">
        <v>193212</v>
      </c>
      <c r="I28" s="8" t="s">
        <v>120</v>
      </c>
      <c r="J28" s="9">
        <v>101</v>
      </c>
      <c r="K28" s="9">
        <v>135</v>
      </c>
      <c r="L28" s="3" t="s">
        <v>49</v>
      </c>
      <c r="M28" s="6" t="s">
        <v>23</v>
      </c>
      <c r="N28" s="124" t="s">
        <v>198</v>
      </c>
    </row>
    <row r="29" spans="1:14" s="1" customFormat="1" ht="30" x14ac:dyDescent="0.25">
      <c r="A29" s="125">
        <v>14612</v>
      </c>
      <c r="B29" s="77">
        <v>44859</v>
      </c>
      <c r="C29" s="4" t="s">
        <v>121</v>
      </c>
      <c r="D29" s="4" t="s">
        <v>123</v>
      </c>
      <c r="E29" s="4" t="s">
        <v>122</v>
      </c>
      <c r="F29" s="8" t="s">
        <v>17</v>
      </c>
      <c r="G29" s="8" t="s">
        <v>16</v>
      </c>
      <c r="H29" s="20">
        <v>2465</v>
      </c>
      <c r="I29" s="8" t="s">
        <v>196</v>
      </c>
      <c r="J29" s="9">
        <v>0</v>
      </c>
      <c r="K29" s="9">
        <v>330</v>
      </c>
      <c r="L29" s="3" t="s">
        <v>49</v>
      </c>
      <c r="M29" s="6" t="s">
        <v>124</v>
      </c>
      <c r="N29" s="124" t="s">
        <v>197</v>
      </c>
    </row>
    <row r="30" spans="1:14" s="1" customFormat="1" ht="20.25" x14ac:dyDescent="0.25">
      <c r="A30" s="151">
        <v>14613</v>
      </c>
      <c r="B30" s="207">
        <v>44861</v>
      </c>
      <c r="C30" s="208" t="s">
        <v>125</v>
      </c>
      <c r="D30" s="208" t="s">
        <v>126</v>
      </c>
      <c r="E30" s="208" t="s">
        <v>127</v>
      </c>
      <c r="F30" s="209" t="s">
        <v>17</v>
      </c>
      <c r="G30" s="209" t="s">
        <v>16</v>
      </c>
      <c r="H30" s="210">
        <v>236464</v>
      </c>
      <c r="I30" s="209" t="s">
        <v>60</v>
      </c>
      <c r="J30" s="211">
        <v>106.44</v>
      </c>
      <c r="K30" s="211">
        <v>190</v>
      </c>
      <c r="L30" s="185" t="s">
        <v>128</v>
      </c>
      <c r="M30" s="212" t="s">
        <v>129</v>
      </c>
      <c r="N30" s="213" t="s">
        <v>195</v>
      </c>
    </row>
    <row r="31" spans="1:14" s="98" customFormat="1" ht="24" customHeight="1" x14ac:dyDescent="0.25">
      <c r="A31" s="151">
        <v>14614</v>
      </c>
      <c r="B31" s="77">
        <v>44861</v>
      </c>
      <c r="C31" s="4" t="s">
        <v>186</v>
      </c>
      <c r="D31" s="4" t="s">
        <v>187</v>
      </c>
      <c r="E31" s="4" t="s">
        <v>188</v>
      </c>
      <c r="F31" s="8" t="s">
        <v>17</v>
      </c>
      <c r="G31" s="214" t="s">
        <v>16</v>
      </c>
      <c r="H31" s="20">
        <v>1320671</v>
      </c>
      <c r="I31" s="6" t="s">
        <v>120</v>
      </c>
      <c r="J31" s="9">
        <v>371.5</v>
      </c>
      <c r="K31" s="9">
        <v>405</v>
      </c>
      <c r="L31" s="3" t="s">
        <v>49</v>
      </c>
      <c r="M31" s="6" t="s">
        <v>51</v>
      </c>
      <c r="N31" s="215" t="s">
        <v>194</v>
      </c>
    </row>
    <row r="32" spans="1:14" s="218" customFormat="1" ht="36.75" customHeight="1" x14ac:dyDescent="0.25">
      <c r="A32" s="151">
        <v>14615</v>
      </c>
      <c r="B32" s="217">
        <v>44861</v>
      </c>
      <c r="C32" s="216" t="s">
        <v>189</v>
      </c>
      <c r="D32" s="216" t="s">
        <v>190</v>
      </c>
      <c r="E32" s="216" t="s">
        <v>191</v>
      </c>
      <c r="F32" s="219" t="s">
        <v>17</v>
      </c>
      <c r="G32" s="240" t="s">
        <v>192</v>
      </c>
      <c r="H32" s="229">
        <v>857076</v>
      </c>
      <c r="I32" s="228" t="s">
        <v>60</v>
      </c>
      <c r="J32" s="230">
        <v>263.58999999999997</v>
      </c>
      <c r="K32" s="230">
        <v>350</v>
      </c>
      <c r="L32" s="3" t="s">
        <v>49</v>
      </c>
      <c r="M32" s="231" t="s">
        <v>51</v>
      </c>
      <c r="N32" s="232" t="s">
        <v>193</v>
      </c>
    </row>
    <row r="33" spans="1:14" s="226" customFormat="1" ht="24" customHeight="1" x14ac:dyDescent="0.25">
      <c r="A33" s="220"/>
      <c r="B33" s="221"/>
      <c r="C33" s="34"/>
      <c r="D33" s="34"/>
      <c r="E33" s="34"/>
      <c r="F33" s="222"/>
      <c r="G33" s="233"/>
      <c r="H33" s="234"/>
      <c r="I33" s="235"/>
      <c r="J33" s="236"/>
      <c r="K33" s="236"/>
      <c r="L33" s="41"/>
      <c r="M33" s="237"/>
      <c r="N33" s="238"/>
    </row>
    <row r="34" spans="1:14" s="226" customFormat="1" ht="24" customHeight="1" x14ac:dyDescent="0.4">
      <c r="A34" s="220"/>
      <c r="B34" s="221"/>
      <c r="C34" s="34"/>
      <c r="D34" s="34"/>
      <c r="E34" s="34"/>
      <c r="F34" s="222"/>
      <c r="G34" s="22" t="s">
        <v>14</v>
      </c>
      <c r="H34" s="74">
        <f>SUM(H20:H32)</f>
        <v>5428627</v>
      </c>
      <c r="I34" s="75"/>
      <c r="J34" s="76">
        <f>SUM(J20:J32)</f>
        <v>1929.8579999999999</v>
      </c>
      <c r="K34" s="76">
        <f>SUM(K20:K32)</f>
        <v>5931.99</v>
      </c>
      <c r="L34" s="41"/>
      <c r="M34" s="237"/>
      <c r="N34" s="238"/>
    </row>
    <row r="35" spans="1:14" s="226" customFormat="1" ht="24" customHeight="1" x14ac:dyDescent="0.25">
      <c r="A35" s="220"/>
      <c r="B35" s="221"/>
      <c r="C35" s="34"/>
      <c r="D35" s="34"/>
      <c r="E35" s="34"/>
      <c r="F35" s="222"/>
      <c r="G35" s="223"/>
      <c r="H35" s="224"/>
      <c r="I35" s="225"/>
      <c r="J35" s="227"/>
      <c r="K35" s="227"/>
    </row>
    <row r="36" spans="1:14" x14ac:dyDescent="0.25">
      <c r="A36" s="273" t="s">
        <v>13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5"/>
    </row>
    <row r="37" spans="1:14" ht="15.75" thickBot="1" x14ac:dyDescent="0.3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6"/>
    </row>
    <row r="38" spans="1:14" x14ac:dyDescent="0.25">
      <c r="A38" s="255" t="s">
        <v>0</v>
      </c>
      <c r="B38" s="284" t="s">
        <v>1</v>
      </c>
      <c r="C38" s="255" t="s">
        <v>2</v>
      </c>
      <c r="D38" s="255" t="s">
        <v>3</v>
      </c>
      <c r="E38" s="255" t="s">
        <v>4</v>
      </c>
      <c r="F38" s="255" t="s">
        <v>5</v>
      </c>
      <c r="G38" s="255" t="s">
        <v>6</v>
      </c>
      <c r="H38" s="255" t="s">
        <v>7</v>
      </c>
      <c r="I38" s="255" t="s">
        <v>8</v>
      </c>
      <c r="J38" s="255" t="s">
        <v>11</v>
      </c>
      <c r="K38" s="261" t="s">
        <v>22</v>
      </c>
      <c r="L38" s="255" t="s">
        <v>9</v>
      </c>
      <c r="M38" s="262" t="s">
        <v>10</v>
      </c>
    </row>
    <row r="39" spans="1:14" x14ac:dyDescent="0.25">
      <c r="A39" s="255"/>
      <c r="B39" s="284"/>
      <c r="C39" s="255"/>
      <c r="D39" s="255"/>
      <c r="E39" s="255"/>
      <c r="F39" s="257"/>
      <c r="G39" s="257"/>
      <c r="H39" s="257"/>
      <c r="I39" s="257"/>
      <c r="J39" s="257"/>
      <c r="K39" s="255"/>
      <c r="L39" s="257"/>
      <c r="M39" s="263"/>
    </row>
    <row r="40" spans="1:14" ht="6" customHeight="1" thickBot="1" x14ac:dyDescent="0.3">
      <c r="A40" s="256"/>
      <c r="B40" s="285"/>
      <c r="C40" s="256"/>
      <c r="D40" s="256"/>
      <c r="E40" s="256"/>
      <c r="F40" s="258"/>
      <c r="G40" s="258"/>
      <c r="H40" s="258"/>
      <c r="I40" s="258"/>
      <c r="J40" s="258"/>
      <c r="K40" s="256"/>
      <c r="L40" s="258"/>
      <c r="M40" s="264"/>
    </row>
    <row r="41" spans="1:14" s="66" customFormat="1" ht="18.75" customHeight="1" x14ac:dyDescent="0.25">
      <c r="A41" s="78"/>
      <c r="B41" s="81"/>
      <c r="C41" s="78"/>
      <c r="D41" s="78"/>
      <c r="E41" s="78"/>
      <c r="F41" s="80"/>
      <c r="G41" s="80"/>
      <c r="H41" s="80"/>
      <c r="I41" s="80"/>
      <c r="J41" s="80"/>
      <c r="K41" s="78"/>
      <c r="L41" s="80"/>
      <c r="M41" s="82"/>
    </row>
    <row r="42" spans="1:14" s="2" customFormat="1" ht="30" x14ac:dyDescent="0.25">
      <c r="A42" s="125">
        <v>96</v>
      </c>
      <c r="B42" s="16" t="s">
        <v>73</v>
      </c>
      <c r="C42" s="11" t="s">
        <v>74</v>
      </c>
      <c r="D42" s="11" t="s">
        <v>75</v>
      </c>
      <c r="E42" s="11" t="s">
        <v>76</v>
      </c>
      <c r="F42" s="7" t="s">
        <v>17</v>
      </c>
      <c r="G42" s="12" t="s">
        <v>16</v>
      </c>
      <c r="H42" s="21">
        <v>24375</v>
      </c>
      <c r="I42" s="12" t="s">
        <v>212</v>
      </c>
      <c r="J42" s="10">
        <v>0</v>
      </c>
      <c r="K42" s="10">
        <v>189</v>
      </c>
      <c r="L42" s="176" t="s">
        <v>15</v>
      </c>
      <c r="M42" s="7" t="s">
        <v>18</v>
      </c>
      <c r="N42" s="71"/>
    </row>
    <row r="43" spans="1:14" s="2" customFormat="1" ht="30" x14ac:dyDescent="0.25">
      <c r="A43" s="125">
        <v>97</v>
      </c>
      <c r="B43" s="16">
        <v>44844</v>
      </c>
      <c r="C43" s="4" t="s">
        <v>77</v>
      </c>
      <c r="D43" s="11" t="s">
        <v>78</v>
      </c>
      <c r="E43" s="5" t="s">
        <v>79</v>
      </c>
      <c r="F43" s="7" t="s">
        <v>17</v>
      </c>
      <c r="G43" s="17" t="s">
        <v>16</v>
      </c>
      <c r="H43" s="21">
        <v>45500</v>
      </c>
      <c r="I43" s="133" t="s">
        <v>52</v>
      </c>
      <c r="J43" s="10">
        <v>0</v>
      </c>
      <c r="K43" s="9">
        <v>866.3</v>
      </c>
      <c r="L43" s="3" t="s">
        <v>15</v>
      </c>
      <c r="M43" s="6" t="s">
        <v>51</v>
      </c>
      <c r="N43"/>
    </row>
    <row r="44" spans="1:14" s="2" customFormat="1" ht="30" customHeight="1" x14ac:dyDescent="0.25">
      <c r="A44" s="125">
        <v>98</v>
      </c>
      <c r="B44" s="16">
        <v>44846</v>
      </c>
      <c r="C44" s="11" t="s">
        <v>217</v>
      </c>
      <c r="D44" s="126" t="s">
        <v>80</v>
      </c>
      <c r="E44" s="11" t="s">
        <v>81</v>
      </c>
      <c r="F44" s="7" t="s">
        <v>17</v>
      </c>
      <c r="G44" s="17" t="s">
        <v>218</v>
      </c>
      <c r="H44" s="21">
        <v>41990</v>
      </c>
      <c r="I44" s="12" t="s">
        <v>52</v>
      </c>
      <c r="J44" s="10">
        <v>0</v>
      </c>
      <c r="K44" s="102">
        <v>6920.43</v>
      </c>
      <c r="L44" s="3" t="s">
        <v>20</v>
      </c>
      <c r="M44" s="7" t="s">
        <v>61</v>
      </c>
      <c r="N44" s="71"/>
    </row>
    <row r="45" spans="1:14" s="2" customFormat="1" ht="30" x14ac:dyDescent="0.25">
      <c r="A45" s="125">
        <v>99</v>
      </c>
      <c r="B45" s="16">
        <v>44848</v>
      </c>
      <c r="C45" s="4" t="s">
        <v>216</v>
      </c>
      <c r="D45" s="11" t="s">
        <v>131</v>
      </c>
      <c r="E45" s="11" t="s">
        <v>132</v>
      </c>
      <c r="F45" s="7" t="s">
        <v>17</v>
      </c>
      <c r="G45" s="17" t="s">
        <v>62</v>
      </c>
      <c r="H45" s="21">
        <v>117512</v>
      </c>
      <c r="I45" s="12" t="s">
        <v>133</v>
      </c>
      <c r="J45" s="10">
        <v>0</v>
      </c>
      <c r="K45" s="14" t="s">
        <v>134</v>
      </c>
      <c r="L45" s="3" t="s">
        <v>128</v>
      </c>
      <c r="M45" s="7" t="s">
        <v>135</v>
      </c>
      <c r="N45"/>
    </row>
    <row r="46" spans="1:14" s="2" customFormat="1" ht="30" customHeight="1" x14ac:dyDescent="0.25">
      <c r="A46" s="125">
        <v>100</v>
      </c>
      <c r="B46" s="16">
        <v>44851</v>
      </c>
      <c r="C46" s="4" t="s">
        <v>136</v>
      </c>
      <c r="D46" s="11" t="s">
        <v>137</v>
      </c>
      <c r="E46" s="11" t="s">
        <v>215</v>
      </c>
      <c r="F46" s="12" t="s">
        <v>17</v>
      </c>
      <c r="G46" s="17" t="s">
        <v>16</v>
      </c>
      <c r="H46" s="21">
        <v>142162</v>
      </c>
      <c r="I46" s="12" t="s">
        <v>53</v>
      </c>
      <c r="J46" s="10">
        <v>57.56</v>
      </c>
      <c r="K46" s="127">
        <v>224</v>
      </c>
      <c r="L46" s="3" t="s">
        <v>15</v>
      </c>
      <c r="M46" s="7" t="s">
        <v>138</v>
      </c>
      <c r="N46"/>
    </row>
    <row r="47" spans="1:14" s="2" customFormat="1" ht="24" x14ac:dyDescent="0.25">
      <c r="A47" s="151">
        <v>101</v>
      </c>
      <c r="B47" s="128">
        <v>44852</v>
      </c>
      <c r="C47" s="129" t="s">
        <v>139</v>
      </c>
      <c r="D47" s="129" t="s">
        <v>140</v>
      </c>
      <c r="E47" s="129" t="s">
        <v>141</v>
      </c>
      <c r="F47" s="130" t="s">
        <v>17</v>
      </c>
      <c r="G47" s="131" t="s">
        <v>62</v>
      </c>
      <c r="H47" s="132">
        <v>127750</v>
      </c>
      <c r="I47" s="133" t="s">
        <v>142</v>
      </c>
      <c r="J47" s="134" t="s">
        <v>143</v>
      </c>
      <c r="K47" s="177">
        <v>138.19999999999999</v>
      </c>
      <c r="L47" s="178" t="s">
        <v>214</v>
      </c>
      <c r="M47" s="130" t="s">
        <v>61</v>
      </c>
      <c r="N47" s="71"/>
    </row>
    <row r="48" spans="1:14" s="2" customFormat="1" ht="20.25" x14ac:dyDescent="0.25">
      <c r="A48" s="125">
        <v>102</v>
      </c>
      <c r="B48" s="16">
        <v>44853</v>
      </c>
      <c r="C48" s="11" t="s">
        <v>144</v>
      </c>
      <c r="D48" s="11" t="s">
        <v>145</v>
      </c>
      <c r="E48" s="11" t="s">
        <v>146</v>
      </c>
      <c r="F48" s="7" t="s">
        <v>17</v>
      </c>
      <c r="G48" s="17" t="s">
        <v>62</v>
      </c>
      <c r="H48" s="21">
        <v>372189</v>
      </c>
      <c r="I48" s="12" t="s">
        <v>52</v>
      </c>
      <c r="J48" s="10" t="s">
        <v>147</v>
      </c>
      <c r="K48" s="68">
        <v>12596</v>
      </c>
      <c r="L48" s="3" t="s">
        <v>15</v>
      </c>
      <c r="M48" s="7" t="s">
        <v>124</v>
      </c>
      <c r="N48" s="135"/>
    </row>
    <row r="49" spans="1:14" s="2" customFormat="1" ht="20.25" x14ac:dyDescent="0.25">
      <c r="A49" s="125">
        <v>103</v>
      </c>
      <c r="B49" s="16">
        <v>44858</v>
      </c>
      <c r="C49" s="11" t="s">
        <v>148</v>
      </c>
      <c r="D49" s="11" t="s">
        <v>149</v>
      </c>
      <c r="E49" s="11" t="s">
        <v>150</v>
      </c>
      <c r="F49" s="7" t="s">
        <v>17</v>
      </c>
      <c r="G49" s="17" t="s">
        <v>213</v>
      </c>
      <c r="H49" s="21">
        <v>1470594</v>
      </c>
      <c r="I49" s="12" t="s">
        <v>133</v>
      </c>
      <c r="J49" s="10">
        <v>141.49</v>
      </c>
      <c r="K49" s="9" t="s">
        <v>151</v>
      </c>
      <c r="L49" s="3" t="s">
        <v>15</v>
      </c>
      <c r="M49" s="7" t="s">
        <v>18</v>
      </c>
      <c r="N49" s="135"/>
    </row>
    <row r="50" spans="1:14" s="2" customFormat="1" ht="30" x14ac:dyDescent="0.25">
      <c r="A50" s="125">
        <v>104</v>
      </c>
      <c r="B50" s="16">
        <v>44859</v>
      </c>
      <c r="C50" s="11" t="s">
        <v>152</v>
      </c>
      <c r="D50" s="11" t="s">
        <v>153</v>
      </c>
      <c r="E50" s="11" t="s">
        <v>154</v>
      </c>
      <c r="F50" s="7" t="s">
        <v>17</v>
      </c>
      <c r="G50" s="17" t="s">
        <v>16</v>
      </c>
      <c r="H50" s="247">
        <v>194913</v>
      </c>
      <c r="I50" s="12" t="s">
        <v>212</v>
      </c>
      <c r="J50" s="10">
        <v>32.880000000000003</v>
      </c>
      <c r="K50" s="9" t="s">
        <v>155</v>
      </c>
      <c r="L50" s="3" t="s">
        <v>15</v>
      </c>
      <c r="M50" s="7" t="s">
        <v>156</v>
      </c>
      <c r="N50" s="135"/>
    </row>
    <row r="51" spans="1:14" s="2" customFormat="1" ht="20.25" x14ac:dyDescent="0.25">
      <c r="A51" s="125">
        <v>105</v>
      </c>
      <c r="B51" s="16">
        <v>44860</v>
      </c>
      <c r="C51" s="11" t="s">
        <v>157</v>
      </c>
      <c r="D51" s="11" t="s">
        <v>158</v>
      </c>
      <c r="E51" s="11" t="s">
        <v>159</v>
      </c>
      <c r="F51" s="7" t="s">
        <v>17</v>
      </c>
      <c r="G51" s="17" t="s">
        <v>160</v>
      </c>
      <c r="H51" s="21">
        <v>111545</v>
      </c>
      <c r="I51" s="12" t="s">
        <v>161</v>
      </c>
      <c r="J51" s="10">
        <v>59.5</v>
      </c>
      <c r="K51" s="9" t="s">
        <v>162</v>
      </c>
      <c r="L51" s="3" t="s">
        <v>15</v>
      </c>
      <c r="M51" s="7" t="s">
        <v>163</v>
      </c>
      <c r="N51" s="135"/>
    </row>
    <row r="52" spans="1:14" s="2" customFormat="1" ht="20.25" x14ac:dyDescent="0.25">
      <c r="A52" s="125">
        <v>106</v>
      </c>
      <c r="B52" s="16">
        <v>44861</v>
      </c>
      <c r="C52" s="11" t="s">
        <v>211</v>
      </c>
      <c r="D52" s="11" t="s">
        <v>164</v>
      </c>
      <c r="E52" s="11" t="s">
        <v>165</v>
      </c>
      <c r="F52" s="7" t="s">
        <v>17</v>
      </c>
      <c r="G52" s="17" t="s">
        <v>16</v>
      </c>
      <c r="H52" s="21">
        <v>201220</v>
      </c>
      <c r="I52" s="12" t="s">
        <v>166</v>
      </c>
      <c r="J52" s="10">
        <v>59.83</v>
      </c>
      <c r="K52" s="9">
        <v>8042.2</v>
      </c>
      <c r="L52" s="3" t="s">
        <v>15</v>
      </c>
      <c r="M52" s="7" t="s">
        <v>163</v>
      </c>
      <c r="N52" s="135"/>
    </row>
    <row r="53" spans="1:14" s="2" customFormat="1" ht="20.25" x14ac:dyDescent="0.25">
      <c r="A53" s="125">
        <v>107</v>
      </c>
      <c r="B53" s="16">
        <v>44860</v>
      </c>
      <c r="C53" s="11" t="s">
        <v>167</v>
      </c>
      <c r="D53" s="11" t="s">
        <v>168</v>
      </c>
      <c r="E53" s="11" t="s">
        <v>169</v>
      </c>
      <c r="F53" s="12" t="s">
        <v>17</v>
      </c>
      <c r="G53" s="17" t="s">
        <v>170</v>
      </c>
      <c r="H53" s="21">
        <v>91223</v>
      </c>
      <c r="I53" s="12" t="s">
        <v>142</v>
      </c>
      <c r="J53" s="10">
        <v>42.4</v>
      </c>
      <c r="K53" s="9">
        <v>2236.7199999999998</v>
      </c>
      <c r="L53" s="3" t="s">
        <v>15</v>
      </c>
      <c r="M53" s="7" t="s">
        <v>171</v>
      </c>
      <c r="N53" s="135"/>
    </row>
    <row r="54" spans="1:14" s="66" customFormat="1" ht="24" customHeight="1" x14ac:dyDescent="0.25">
      <c r="A54" s="42"/>
      <c r="B54" s="43"/>
      <c r="C54" s="40"/>
      <c r="D54" s="44"/>
      <c r="E54" s="44"/>
      <c r="F54" s="45"/>
      <c r="G54" s="69"/>
      <c r="H54" s="46"/>
      <c r="I54" s="47"/>
      <c r="J54" s="48"/>
      <c r="K54" s="70"/>
      <c r="L54" s="41"/>
      <c r="M54" s="45"/>
      <c r="N54" s="13"/>
    </row>
    <row r="55" spans="1:14" s="66" customFormat="1" ht="26.25" x14ac:dyDescent="0.4">
      <c r="A55" s="15"/>
      <c r="B55" s="15"/>
      <c r="C55" s="15"/>
      <c r="D55" s="15"/>
      <c r="E55" s="15"/>
      <c r="F55" s="15"/>
      <c r="G55" s="22" t="s">
        <v>14</v>
      </c>
      <c r="H55" s="74">
        <f>SUM(H42:H53)</f>
        <v>2940973</v>
      </c>
      <c r="I55" s="75"/>
      <c r="J55" s="76">
        <f>SUM(J42:J53)</f>
        <v>393.65999999999997</v>
      </c>
      <c r="K55" s="76">
        <f>SUM(K42:K53)</f>
        <v>31212.850000000002</v>
      </c>
      <c r="L55" s="15"/>
      <c r="M55" s="15"/>
    </row>
    <row r="56" spans="1:14" s="83" customFormat="1" ht="26.25" x14ac:dyDescent="0.4">
      <c r="A56" s="84"/>
      <c r="B56" s="84"/>
      <c r="C56" s="84"/>
      <c r="D56" s="84"/>
      <c r="E56" s="84"/>
      <c r="F56" s="84"/>
      <c r="G56" s="248"/>
      <c r="H56" s="249"/>
      <c r="I56" s="250"/>
      <c r="J56" s="251"/>
      <c r="K56" s="251"/>
      <c r="L56" s="84"/>
      <c r="M56" s="84"/>
    </row>
    <row r="57" spans="1:14" s="83" customFormat="1" ht="26.25" x14ac:dyDescent="0.4">
      <c r="A57" s="84"/>
      <c r="B57" s="84"/>
      <c r="C57" s="84"/>
      <c r="D57" s="84"/>
      <c r="E57" s="84"/>
      <c r="F57" s="84"/>
      <c r="G57" s="248"/>
      <c r="H57" s="249"/>
      <c r="I57" s="250"/>
      <c r="J57" s="251"/>
      <c r="K57" s="251"/>
      <c r="L57" s="84"/>
      <c r="M57" s="84"/>
    </row>
    <row r="58" spans="1:14" s="83" customFormat="1" ht="26.25" x14ac:dyDescent="0.4">
      <c r="A58" s="84"/>
      <c r="B58" s="84"/>
      <c r="C58" s="84"/>
      <c r="D58" s="84"/>
      <c r="E58" s="84"/>
      <c r="F58" s="84"/>
      <c r="G58" s="248"/>
      <c r="H58" s="249"/>
      <c r="I58" s="250"/>
      <c r="J58" s="251"/>
      <c r="K58" s="251"/>
      <c r="L58" s="84"/>
      <c r="M58" s="84"/>
    </row>
    <row r="59" spans="1:14" s="83" customFormat="1" ht="26.25" x14ac:dyDescent="0.4">
      <c r="A59" s="84"/>
      <c r="B59" s="84"/>
      <c r="C59" s="84"/>
      <c r="D59" s="84"/>
      <c r="E59" s="84"/>
      <c r="F59" s="84"/>
      <c r="G59" s="248"/>
      <c r="H59" s="249"/>
      <c r="I59" s="250"/>
      <c r="J59" s="251"/>
      <c r="K59" s="251"/>
      <c r="L59" s="84"/>
      <c r="M59" s="84"/>
    </row>
    <row r="60" spans="1:14" s="83" customFormat="1" ht="26.25" x14ac:dyDescent="0.4">
      <c r="A60" s="84"/>
      <c r="B60" s="84"/>
      <c r="C60" s="84"/>
      <c r="D60" s="84"/>
      <c r="E60" s="84"/>
      <c r="F60" s="84"/>
      <c r="G60" s="248"/>
      <c r="H60" s="249"/>
      <c r="I60" s="250"/>
      <c r="J60" s="251"/>
      <c r="K60" s="251"/>
      <c r="L60" s="84"/>
      <c r="M60" s="84"/>
    </row>
    <row r="61" spans="1:14" s="83" customFormat="1" ht="26.25" x14ac:dyDescent="0.4">
      <c r="A61" s="84"/>
      <c r="B61" s="84"/>
      <c r="C61" s="84"/>
      <c r="D61" s="84"/>
      <c r="E61" s="84"/>
      <c r="F61" s="84"/>
      <c r="G61" s="248"/>
      <c r="H61" s="249"/>
      <c r="I61" s="250"/>
      <c r="J61" s="251"/>
      <c r="K61" s="251"/>
      <c r="L61" s="84"/>
      <c r="M61" s="84"/>
    </row>
    <row r="62" spans="1:14" s="83" customFormat="1" ht="26.25" x14ac:dyDescent="0.4">
      <c r="A62" s="84"/>
      <c r="B62" s="84"/>
      <c r="C62" s="84"/>
      <c r="D62" s="84"/>
      <c r="E62" s="84"/>
      <c r="F62" s="84"/>
      <c r="G62" s="248"/>
      <c r="H62" s="249"/>
      <c r="I62" s="250"/>
      <c r="J62" s="251"/>
      <c r="K62" s="251"/>
      <c r="L62" s="84"/>
      <c r="M62" s="84"/>
    </row>
    <row r="63" spans="1:14" s="83" customFormat="1" ht="27" thickBot="1" x14ac:dyDescent="0.45">
      <c r="A63" s="84"/>
      <c r="B63" s="84"/>
      <c r="C63" s="84"/>
      <c r="D63" s="84"/>
      <c r="E63" s="84"/>
      <c r="F63" s="84"/>
      <c r="G63" s="85"/>
      <c r="H63" s="87"/>
      <c r="I63" s="88"/>
      <c r="J63" s="89"/>
      <c r="K63" s="89"/>
      <c r="L63" s="84"/>
      <c r="M63" s="84"/>
    </row>
    <row r="64" spans="1:14" s="83" customFormat="1" ht="48" customHeight="1" thickBot="1" x14ac:dyDescent="0.45">
      <c r="A64" s="252" t="s">
        <v>54</v>
      </c>
      <c r="B64" s="253"/>
      <c r="C64" s="253"/>
      <c r="D64" s="103"/>
      <c r="E64" s="103"/>
      <c r="F64" s="103"/>
      <c r="G64" s="104"/>
      <c r="H64" s="105"/>
      <c r="I64" s="103"/>
      <c r="J64" s="106"/>
      <c r="K64" s="106"/>
      <c r="L64" s="103"/>
      <c r="M64" s="107"/>
    </row>
    <row r="65" spans="1:13" s="83" customFormat="1" ht="32.25" thickBot="1" x14ac:dyDescent="0.3">
      <c r="A65" s="157" t="s">
        <v>55</v>
      </c>
      <c r="B65" s="158" t="s">
        <v>56</v>
      </c>
      <c r="C65" s="159" t="s">
        <v>2</v>
      </c>
      <c r="D65" s="159" t="s">
        <v>3</v>
      </c>
      <c r="E65" s="159" t="s">
        <v>4</v>
      </c>
      <c r="F65" s="159" t="s">
        <v>5</v>
      </c>
      <c r="G65" s="160" t="s">
        <v>6</v>
      </c>
      <c r="H65" s="161" t="s">
        <v>7</v>
      </c>
      <c r="I65" s="162" t="s">
        <v>8</v>
      </c>
      <c r="J65" s="163" t="s">
        <v>58</v>
      </c>
      <c r="K65" s="163" t="s">
        <v>21</v>
      </c>
      <c r="L65" s="159" t="s">
        <v>9</v>
      </c>
      <c r="M65" s="164" t="s">
        <v>10</v>
      </c>
    </row>
    <row r="66" spans="1:13" s="83" customFormat="1" ht="15.75" x14ac:dyDescent="0.25">
      <c r="A66" s="168"/>
      <c r="B66" s="169"/>
      <c r="C66" s="170"/>
      <c r="D66" s="170"/>
      <c r="E66" s="170"/>
      <c r="F66" s="170"/>
      <c r="G66" s="171"/>
      <c r="H66" s="172"/>
      <c r="I66" s="173"/>
      <c r="J66" s="174"/>
      <c r="K66" s="174"/>
      <c r="L66" s="170"/>
      <c r="M66" s="175"/>
    </row>
    <row r="67" spans="1:13" s="83" customFormat="1" ht="36" x14ac:dyDescent="0.25">
      <c r="A67" s="152">
        <v>11</v>
      </c>
      <c r="B67" s="108">
        <v>44839</v>
      </c>
      <c r="C67" s="109" t="s">
        <v>100</v>
      </c>
      <c r="D67" s="109" t="s">
        <v>101</v>
      </c>
      <c r="E67" s="109" t="s">
        <v>102</v>
      </c>
      <c r="F67" s="110" t="s">
        <v>225</v>
      </c>
      <c r="G67" s="111" t="s">
        <v>16</v>
      </c>
      <c r="H67" s="112">
        <v>101003</v>
      </c>
      <c r="I67" s="149" t="s">
        <v>220</v>
      </c>
      <c r="J67" s="113">
        <v>419.88</v>
      </c>
      <c r="K67" s="113">
        <v>1678</v>
      </c>
      <c r="L67" s="3" t="s">
        <v>72</v>
      </c>
      <c r="M67" s="110" t="s">
        <v>61</v>
      </c>
    </row>
    <row r="68" spans="1:13" s="83" customFormat="1" ht="36" x14ac:dyDescent="0.25">
      <c r="A68" s="152">
        <v>12</v>
      </c>
      <c r="B68" s="108">
        <v>44839</v>
      </c>
      <c r="C68" s="109" t="s">
        <v>224</v>
      </c>
      <c r="D68" s="109" t="s">
        <v>103</v>
      </c>
      <c r="E68" s="109" t="s">
        <v>104</v>
      </c>
      <c r="F68" s="110" t="s">
        <v>24</v>
      </c>
      <c r="G68" s="149" t="s">
        <v>16</v>
      </c>
      <c r="H68" s="112">
        <v>496803</v>
      </c>
      <c r="I68" s="149" t="s">
        <v>220</v>
      </c>
      <c r="J68" s="113">
        <v>1748.12</v>
      </c>
      <c r="K68" s="113">
        <v>2500</v>
      </c>
      <c r="L68" s="3" t="s">
        <v>72</v>
      </c>
      <c r="M68" s="110" t="s">
        <v>23</v>
      </c>
    </row>
    <row r="69" spans="1:13" s="83" customFormat="1" ht="30" x14ac:dyDescent="0.25">
      <c r="A69" s="179">
        <v>13</v>
      </c>
      <c r="B69" s="180">
        <v>44846</v>
      </c>
      <c r="C69" s="181" t="s">
        <v>105</v>
      </c>
      <c r="D69" s="181" t="s">
        <v>222</v>
      </c>
      <c r="E69" s="181" t="s">
        <v>106</v>
      </c>
      <c r="F69" s="182" t="s">
        <v>24</v>
      </c>
      <c r="G69" s="149" t="s">
        <v>16</v>
      </c>
      <c r="H69" s="183">
        <v>27589</v>
      </c>
      <c r="I69" s="149" t="s">
        <v>220</v>
      </c>
      <c r="J69" s="184">
        <v>92.75</v>
      </c>
      <c r="K69" s="184">
        <v>163</v>
      </c>
      <c r="L69" s="185" t="s">
        <v>223</v>
      </c>
      <c r="M69" s="182" t="s">
        <v>61</v>
      </c>
    </row>
    <row r="70" spans="1:13" s="191" customFormat="1" ht="42" customHeight="1" x14ac:dyDescent="0.3">
      <c r="A70" s="203">
        <v>14</v>
      </c>
      <c r="B70" s="195">
        <v>44851</v>
      </c>
      <c r="C70" s="196" t="s">
        <v>173</v>
      </c>
      <c r="D70" s="196" t="s">
        <v>219</v>
      </c>
      <c r="E70" s="196" t="s">
        <v>172</v>
      </c>
      <c r="F70" s="194" t="s">
        <v>24</v>
      </c>
      <c r="G70" s="149" t="s">
        <v>16</v>
      </c>
      <c r="H70" s="192">
        <v>2978639</v>
      </c>
      <c r="I70" s="149" t="s">
        <v>220</v>
      </c>
      <c r="J70" s="204">
        <v>20751.060000000001</v>
      </c>
      <c r="K70" s="204">
        <v>22247.66</v>
      </c>
      <c r="L70" s="185" t="s">
        <v>221</v>
      </c>
      <c r="M70" s="193" t="s">
        <v>18</v>
      </c>
    </row>
    <row r="71" spans="1:13" s="83" customFormat="1" ht="24.75" customHeight="1" x14ac:dyDescent="0.4">
      <c r="A71" s="254"/>
      <c r="B71" s="254"/>
      <c r="G71" s="186" t="s">
        <v>14</v>
      </c>
      <c r="H71" s="187">
        <f>SUM(H67:H70)</f>
        <v>3604034</v>
      </c>
      <c r="I71" s="188"/>
      <c r="J71" s="189">
        <f>SUM(J67:J70)</f>
        <v>23011.81</v>
      </c>
      <c r="K71" s="190">
        <f>SUM(K67:K70)</f>
        <v>26588.66</v>
      </c>
    </row>
    <row r="72" spans="1:13" ht="15.75" thickBot="1" x14ac:dyDescent="0.3"/>
    <row r="73" spans="1:13" ht="27.75" x14ac:dyDescent="0.25">
      <c r="A73" s="146" t="s">
        <v>66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8"/>
    </row>
    <row r="74" spans="1:13" ht="25.5" x14ac:dyDescent="0.25">
      <c r="A74" s="156" t="s">
        <v>63</v>
      </c>
      <c r="B74" s="165" t="s">
        <v>56</v>
      </c>
      <c r="C74" s="165" t="s">
        <v>2</v>
      </c>
      <c r="D74" s="165" t="s">
        <v>3</v>
      </c>
      <c r="E74" s="165" t="s">
        <v>4</v>
      </c>
      <c r="F74" s="165" t="s">
        <v>5</v>
      </c>
      <c r="G74" s="166" t="s">
        <v>6</v>
      </c>
      <c r="H74" s="166" t="s">
        <v>7</v>
      </c>
      <c r="I74" s="166" t="s">
        <v>57</v>
      </c>
      <c r="J74" s="166" t="s">
        <v>58</v>
      </c>
      <c r="K74" s="166" t="s">
        <v>64</v>
      </c>
      <c r="L74" s="167" t="s">
        <v>10</v>
      </c>
    </row>
    <row r="75" spans="1:13" ht="15.75" x14ac:dyDescent="0.25">
      <c r="A75" s="154"/>
      <c r="B75" s="144"/>
      <c r="C75" s="144"/>
      <c r="D75" s="144"/>
      <c r="E75" s="144"/>
      <c r="F75" s="144"/>
      <c r="G75" s="145"/>
      <c r="H75" s="145"/>
      <c r="I75" s="145"/>
      <c r="J75" s="145"/>
      <c r="K75" s="145"/>
      <c r="L75" s="144"/>
    </row>
    <row r="76" spans="1:13" ht="56.25" x14ac:dyDescent="0.25">
      <c r="A76" s="155">
        <v>43</v>
      </c>
      <c r="B76" s="138">
        <v>44841</v>
      </c>
      <c r="C76" s="139" t="s">
        <v>110</v>
      </c>
      <c r="D76" s="110" t="s">
        <v>229</v>
      </c>
      <c r="E76" s="110" t="s">
        <v>111</v>
      </c>
      <c r="F76" s="110" t="s">
        <v>24</v>
      </c>
      <c r="G76" s="143" t="s">
        <v>16</v>
      </c>
      <c r="H76" s="140">
        <v>21318</v>
      </c>
      <c r="I76" s="141" t="s">
        <v>65</v>
      </c>
      <c r="J76" s="142">
        <v>19.63</v>
      </c>
      <c r="K76" s="143" t="s">
        <v>15</v>
      </c>
      <c r="L76" s="110" t="s">
        <v>51</v>
      </c>
    </row>
    <row r="77" spans="1:13" s="83" customFormat="1" ht="69.75" customHeight="1" x14ac:dyDescent="0.25">
      <c r="A77" s="155">
        <v>44</v>
      </c>
      <c r="B77" s="138">
        <v>44853</v>
      </c>
      <c r="C77" s="139" t="s">
        <v>226</v>
      </c>
      <c r="D77" s="110" t="s">
        <v>175</v>
      </c>
      <c r="E77" s="110" t="s">
        <v>227</v>
      </c>
      <c r="F77" s="110" t="s">
        <v>24</v>
      </c>
      <c r="G77" s="137" t="s">
        <v>16</v>
      </c>
      <c r="H77" s="140">
        <v>192909</v>
      </c>
      <c r="I77" s="141" t="s">
        <v>228</v>
      </c>
      <c r="J77" s="136">
        <v>79.53</v>
      </c>
      <c r="K77" s="137" t="s">
        <v>15</v>
      </c>
      <c r="L77" s="110" t="s">
        <v>61</v>
      </c>
    </row>
    <row r="78" spans="1:13" x14ac:dyDescent="0.25">
      <c r="A78" s="83"/>
      <c r="B78" s="83"/>
      <c r="C78" s="83"/>
      <c r="D78" s="83"/>
      <c r="E78" s="84"/>
      <c r="F78" s="83"/>
      <c r="G78" s="83"/>
      <c r="H78" s="83"/>
      <c r="I78" s="83"/>
      <c r="J78" s="83"/>
      <c r="K78" s="83"/>
      <c r="L78" s="83"/>
    </row>
    <row r="79" spans="1:13" ht="26.25" x14ac:dyDescent="0.4">
      <c r="A79" s="83"/>
      <c r="B79" s="83"/>
      <c r="C79" s="83"/>
      <c r="D79" s="83"/>
      <c r="E79" s="84"/>
      <c r="F79" s="83"/>
      <c r="G79" s="114" t="s">
        <v>14</v>
      </c>
      <c r="H79" s="123">
        <f>SUM(H76:H77)</f>
        <v>214227</v>
      </c>
      <c r="I79" s="116"/>
      <c r="J79" s="118">
        <f>SUM(J76:J77)</f>
        <v>99.16</v>
      </c>
      <c r="K79" s="118"/>
      <c r="L79" s="83"/>
    </row>
    <row r="80" spans="1:13" ht="15.75" x14ac:dyDescent="0.25">
      <c r="A80" s="99"/>
      <c r="B80" s="100"/>
      <c r="C80" s="99"/>
    </row>
    <row r="81" spans="1:12" ht="16.5" thickBot="1" x14ac:dyDescent="0.3">
      <c r="A81" s="99"/>
      <c r="B81" s="99"/>
      <c r="C81" s="99"/>
    </row>
    <row r="82" spans="1:12" ht="27.75" x14ac:dyDescent="0.25">
      <c r="A82" s="146" t="s">
        <v>67</v>
      </c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8"/>
    </row>
    <row r="83" spans="1:12" ht="25.5" x14ac:dyDescent="0.25">
      <c r="A83" s="153" t="s">
        <v>63</v>
      </c>
      <c r="B83" s="165" t="s">
        <v>56</v>
      </c>
      <c r="C83" s="165" t="s">
        <v>2</v>
      </c>
      <c r="D83" s="165" t="s">
        <v>3</v>
      </c>
      <c r="E83" s="165" t="s">
        <v>4</v>
      </c>
      <c r="F83" s="165" t="s">
        <v>5</v>
      </c>
      <c r="G83" s="166" t="s">
        <v>6</v>
      </c>
      <c r="H83" s="166" t="s">
        <v>7</v>
      </c>
      <c r="I83" s="166" t="s">
        <v>57</v>
      </c>
      <c r="J83" s="166" t="s">
        <v>58</v>
      </c>
      <c r="K83" s="166" t="s">
        <v>64</v>
      </c>
      <c r="L83" s="167" t="s">
        <v>10</v>
      </c>
    </row>
    <row r="84" spans="1:12" ht="15.75" x14ac:dyDescent="0.25">
      <c r="A84" s="154"/>
      <c r="B84" s="144"/>
      <c r="C84" s="144"/>
      <c r="D84" s="144"/>
      <c r="E84" s="144"/>
      <c r="F84" s="144"/>
      <c r="G84" s="145"/>
      <c r="H84" s="145"/>
      <c r="I84" s="145"/>
      <c r="J84" s="145"/>
      <c r="K84" s="145"/>
      <c r="L84" s="144"/>
    </row>
    <row r="85" spans="1:12" ht="60" x14ac:dyDescent="0.25">
      <c r="A85" s="155">
        <v>3</v>
      </c>
      <c r="B85" s="138">
        <v>44839</v>
      </c>
      <c r="C85" s="139" t="s">
        <v>107</v>
      </c>
      <c r="D85" s="110" t="s">
        <v>108</v>
      </c>
      <c r="E85" s="110" t="s">
        <v>109</v>
      </c>
      <c r="F85" s="110" t="s">
        <v>24</v>
      </c>
      <c r="G85" s="143" t="s">
        <v>16</v>
      </c>
      <c r="H85" s="140">
        <v>261590</v>
      </c>
      <c r="I85" s="141" t="s">
        <v>68</v>
      </c>
      <c r="J85" s="142">
        <v>117.75</v>
      </c>
      <c r="K85" s="143" t="s">
        <v>230</v>
      </c>
      <c r="L85" s="110" t="s">
        <v>23</v>
      </c>
    </row>
    <row r="86" spans="1:12" x14ac:dyDescent="0.25">
      <c r="A86" s="83"/>
      <c r="B86" s="83"/>
      <c r="C86" s="83"/>
      <c r="D86" s="83"/>
      <c r="E86" s="84"/>
      <c r="F86" s="83"/>
      <c r="G86" s="83"/>
      <c r="H86" s="83"/>
      <c r="I86" s="83"/>
      <c r="J86" s="83"/>
      <c r="K86" s="83"/>
      <c r="L86" s="83"/>
    </row>
    <row r="87" spans="1:12" ht="26.25" x14ac:dyDescent="0.4">
      <c r="A87" s="83"/>
      <c r="B87" s="83"/>
      <c r="C87" s="83"/>
      <c r="D87" s="83"/>
      <c r="E87" s="84"/>
      <c r="F87" s="83"/>
      <c r="G87" s="114" t="s">
        <v>14</v>
      </c>
      <c r="H87" s="115">
        <f>SUM(H85:H85)</f>
        <v>261590</v>
      </c>
      <c r="I87" s="116"/>
      <c r="J87" s="118">
        <f>SUM(J85:J85)</f>
        <v>117.75</v>
      </c>
      <c r="K87" s="118"/>
      <c r="L87" s="83"/>
    </row>
    <row r="88" spans="1:12" ht="15.75" thickBot="1" x14ac:dyDescent="0.3"/>
    <row r="89" spans="1:12" ht="29.25" thickTop="1" thickBot="1" x14ac:dyDescent="0.4">
      <c r="A89" s="197" t="s">
        <v>174</v>
      </c>
      <c r="B89" s="198"/>
      <c r="C89" s="199"/>
      <c r="D89" s="199"/>
      <c r="E89" s="199"/>
      <c r="F89" s="199"/>
      <c r="G89" s="199"/>
      <c r="H89" s="199"/>
      <c r="I89" s="199"/>
      <c r="J89" s="199"/>
      <c r="K89" s="199"/>
      <c r="L89" s="200"/>
    </row>
    <row r="90" spans="1:12" ht="15.75" thickTop="1" x14ac:dyDescent="0.25">
      <c r="A90" s="304" t="s">
        <v>27</v>
      </c>
      <c r="B90" s="305"/>
      <c r="C90" s="293" t="s">
        <v>2</v>
      </c>
      <c r="D90" s="293" t="s">
        <v>28</v>
      </c>
      <c r="E90" s="293" t="s">
        <v>4</v>
      </c>
      <c r="F90" s="293" t="s">
        <v>5</v>
      </c>
      <c r="G90" s="299" t="s">
        <v>6</v>
      </c>
      <c r="H90" s="302" t="s">
        <v>7</v>
      </c>
      <c r="I90" s="302" t="s">
        <v>29</v>
      </c>
      <c r="J90" s="302" t="s">
        <v>26</v>
      </c>
      <c r="K90" s="302" t="s">
        <v>9</v>
      </c>
      <c r="L90" s="286" t="s">
        <v>10</v>
      </c>
    </row>
    <row r="91" spans="1:12" ht="15.75" thickBot="1" x14ac:dyDescent="0.3">
      <c r="A91" s="306"/>
      <c r="B91" s="307"/>
      <c r="C91" s="308"/>
      <c r="D91" s="308"/>
      <c r="E91" s="308"/>
      <c r="F91" s="308"/>
      <c r="G91" s="300"/>
      <c r="H91" s="287"/>
      <c r="I91" s="287"/>
      <c r="J91" s="287"/>
      <c r="K91" s="287"/>
      <c r="L91" s="287"/>
    </row>
    <row r="92" spans="1:12" s="83" customFormat="1" ht="15.75" thickBot="1" x14ac:dyDescent="0.3">
      <c r="A92" s="289"/>
      <c r="B92" s="290"/>
      <c r="C92" s="308"/>
      <c r="D92" s="308"/>
      <c r="E92" s="308"/>
      <c r="F92" s="308"/>
      <c r="G92" s="300"/>
      <c r="H92" s="287"/>
      <c r="I92" s="287"/>
      <c r="J92" s="287"/>
      <c r="K92" s="287"/>
      <c r="L92" s="287"/>
    </row>
    <row r="93" spans="1:12" s="83" customFormat="1" ht="15.75" thickTop="1" x14ac:dyDescent="0.25">
      <c r="A93" s="291" t="s">
        <v>31</v>
      </c>
      <c r="B93" s="293" t="s">
        <v>32</v>
      </c>
      <c r="C93" s="308"/>
      <c r="D93" s="308"/>
      <c r="E93" s="308"/>
      <c r="F93" s="308"/>
      <c r="G93" s="300"/>
      <c r="H93" s="287"/>
      <c r="I93" s="287"/>
      <c r="J93" s="287"/>
      <c r="K93" s="287"/>
      <c r="L93" s="287"/>
    </row>
    <row r="94" spans="1:12" ht="15.75" thickBot="1" x14ac:dyDescent="0.3">
      <c r="A94" s="292"/>
      <c r="B94" s="294"/>
      <c r="C94" s="294"/>
      <c r="D94" s="294"/>
      <c r="E94" s="294"/>
      <c r="F94" s="294"/>
      <c r="G94" s="301"/>
      <c r="H94" s="288"/>
      <c r="I94" s="303"/>
      <c r="J94" s="288"/>
      <c r="K94" s="303"/>
      <c r="L94" s="288"/>
    </row>
    <row r="95" spans="1:12" x14ac:dyDescent="0.25">
      <c r="A95" s="295"/>
      <c r="B95" s="296"/>
      <c r="C95" s="201"/>
      <c r="D95" s="201"/>
      <c r="E95" s="201"/>
      <c r="F95" s="201"/>
      <c r="G95" s="201"/>
      <c r="H95" s="297"/>
      <c r="I95" s="298"/>
      <c r="J95" s="201"/>
      <c r="K95" s="201"/>
      <c r="L95" s="201"/>
    </row>
    <row r="96" spans="1:12" ht="20.25" customHeight="1" x14ac:dyDescent="0.25">
      <c r="A96" s="239" t="s">
        <v>176</v>
      </c>
      <c r="B96" s="309">
        <v>44858</v>
      </c>
      <c r="C96" s="311" t="s">
        <v>177</v>
      </c>
      <c r="D96" s="311" t="s">
        <v>178</v>
      </c>
      <c r="E96" s="311" t="s">
        <v>179</v>
      </c>
      <c r="F96" s="310" t="s">
        <v>24</v>
      </c>
      <c r="G96" s="310" t="s">
        <v>16</v>
      </c>
      <c r="H96" s="312">
        <v>8619025</v>
      </c>
      <c r="I96" s="310" t="s">
        <v>181</v>
      </c>
      <c r="J96" s="313">
        <v>1400</v>
      </c>
      <c r="K96" s="310" t="s">
        <v>15</v>
      </c>
      <c r="L96" s="310" t="s">
        <v>23</v>
      </c>
    </row>
    <row r="97" spans="1:12" ht="20.25" x14ac:dyDescent="0.25">
      <c r="A97" s="239" t="s">
        <v>180</v>
      </c>
      <c r="B97" s="310"/>
      <c r="C97" s="311"/>
      <c r="D97" s="311"/>
      <c r="E97" s="311"/>
      <c r="F97" s="310"/>
      <c r="G97" s="310"/>
      <c r="H97" s="312"/>
      <c r="I97" s="310"/>
      <c r="J97" s="313"/>
      <c r="K97" s="310"/>
      <c r="L97" s="310"/>
    </row>
    <row r="98" spans="1:12" ht="15" customHeight="1" x14ac:dyDescent="0.4">
      <c r="A98" s="86"/>
      <c r="B98" s="86"/>
      <c r="C98" s="86"/>
      <c r="D98" s="86"/>
      <c r="E98" s="86"/>
      <c r="F98" s="86"/>
      <c r="G98" s="119"/>
      <c r="H98" s="120"/>
      <c r="I98" s="121"/>
      <c r="J98" s="122"/>
      <c r="K98" s="86"/>
      <c r="L98" s="86"/>
    </row>
    <row r="99" spans="1:12" ht="26.25" x14ac:dyDescent="0.4">
      <c r="A99" s="86"/>
      <c r="B99" s="86"/>
      <c r="C99" s="86"/>
      <c r="D99" s="86"/>
      <c r="E99" s="86"/>
      <c r="F99" s="86"/>
      <c r="G99" s="114" t="s">
        <v>14</v>
      </c>
      <c r="H99" s="123">
        <f>SUM(H96:H97)</f>
        <v>8619025</v>
      </c>
      <c r="I99" s="116"/>
      <c r="J99" s="117">
        <f>SUM(J96:J97)</f>
        <v>1400</v>
      </c>
      <c r="K99" s="202"/>
      <c r="L99" s="86"/>
    </row>
    <row r="102" spans="1:12" ht="26.25" x14ac:dyDescent="0.4">
      <c r="G102" s="114" t="s">
        <v>182</v>
      </c>
      <c r="H102" s="245">
        <f>SUM(H34,H55,H71,H79,H87,H99)</f>
        <v>21068476</v>
      </c>
      <c r="I102" s="114"/>
      <c r="J102" s="246">
        <f>SUM(J34,J55,J71,J79,J87)</f>
        <v>25552.238000000001</v>
      </c>
      <c r="K102" s="246">
        <f>SUM(K34,K55,K71,J99)</f>
        <v>65133.5</v>
      </c>
      <c r="L102" s="205"/>
    </row>
    <row r="105" spans="1:12" ht="26.25" x14ac:dyDescent="0.4">
      <c r="E105" s="150" t="s">
        <v>183</v>
      </c>
    </row>
    <row r="106" spans="1:12" ht="26.25" x14ac:dyDescent="0.4">
      <c r="E106" s="150" t="s">
        <v>69</v>
      </c>
    </row>
    <row r="107" spans="1:12" ht="26.25" x14ac:dyDescent="0.4">
      <c r="E107" s="150" t="s">
        <v>70</v>
      </c>
    </row>
    <row r="108" spans="1:12" x14ac:dyDescent="0.25">
      <c r="A108" t="s">
        <v>71</v>
      </c>
      <c r="B108" s="206">
        <f ca="1">TODAY()</f>
        <v>44868</v>
      </c>
    </row>
    <row r="109" spans="1:12" x14ac:dyDescent="0.25">
      <c r="A109" t="s">
        <v>184</v>
      </c>
    </row>
  </sheetData>
  <mergeCells count="61">
    <mergeCell ref="L96:L97"/>
    <mergeCell ref="G96:G97"/>
    <mergeCell ref="H96:H97"/>
    <mergeCell ref="I96:I97"/>
    <mergeCell ref="J96:J97"/>
    <mergeCell ref="K96:K97"/>
    <mergeCell ref="B96:B97"/>
    <mergeCell ref="C96:C97"/>
    <mergeCell ref="D96:D97"/>
    <mergeCell ref="E96:E97"/>
    <mergeCell ref="F96:F97"/>
    <mergeCell ref="L90:L94"/>
    <mergeCell ref="A92:B92"/>
    <mergeCell ref="A93:A94"/>
    <mergeCell ref="B93:B94"/>
    <mergeCell ref="A95:B95"/>
    <mergeCell ref="H95:I95"/>
    <mergeCell ref="G90:G94"/>
    <mergeCell ref="H90:H94"/>
    <mergeCell ref="I90:I94"/>
    <mergeCell ref="J90:J94"/>
    <mergeCell ref="K90:K94"/>
    <mergeCell ref="A90:B91"/>
    <mergeCell ref="C90:C94"/>
    <mergeCell ref="D90:D94"/>
    <mergeCell ref="E90:E94"/>
    <mergeCell ref="F90:F94"/>
    <mergeCell ref="A6:M7"/>
    <mergeCell ref="A14:M15"/>
    <mergeCell ref="A36:M37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N14:N15"/>
    <mergeCell ref="N16:N18"/>
    <mergeCell ref="D16:D18"/>
    <mergeCell ref="B16:B18"/>
    <mergeCell ref="M38:M40"/>
    <mergeCell ref="I38:I40"/>
    <mergeCell ref="B38:B40"/>
    <mergeCell ref="E38:E40"/>
    <mergeCell ref="C38:C40"/>
    <mergeCell ref="H38:H40"/>
    <mergeCell ref="L38:L40"/>
    <mergeCell ref="K38:K40"/>
    <mergeCell ref="J38:J40"/>
    <mergeCell ref="G38:G40"/>
    <mergeCell ref="D38:D40"/>
    <mergeCell ref="A64:C64"/>
    <mergeCell ref="A71:B71"/>
    <mergeCell ref="A38:A40"/>
    <mergeCell ref="F38:F40"/>
    <mergeCell ref="A16:A18"/>
  </mergeCells>
  <phoneticPr fontId="35" type="noConversion"/>
  <printOptions horizontalCentered="1"/>
  <pageMargins left="0.23622047244094491" right="0.23622047244094491" top="0.74803149606299213" bottom="0.74803149606299213" header="0.31496062992125984" footer="0.31496062992125984"/>
  <pageSetup paperSize="130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3" t="s">
        <v>25</v>
      </c>
      <c r="B3" s="24"/>
      <c r="C3" s="24"/>
      <c r="D3" s="24"/>
      <c r="E3" s="24"/>
      <c r="F3" s="24"/>
      <c r="G3" s="25"/>
      <c r="H3" s="26"/>
      <c r="I3" s="24"/>
      <c r="J3" s="27"/>
      <c r="K3" s="24"/>
      <c r="L3" s="28"/>
    </row>
    <row r="4" spans="1:12" ht="15" customHeight="1" x14ac:dyDescent="0.25">
      <c r="A4" s="330"/>
      <c r="B4" s="331"/>
      <c r="C4" s="53"/>
      <c r="D4" s="53"/>
      <c r="E4" s="53"/>
      <c r="F4" s="53"/>
      <c r="G4" s="54"/>
      <c r="H4" s="332" t="s">
        <v>7</v>
      </c>
      <c r="I4" s="335" t="s">
        <v>29</v>
      </c>
      <c r="J4" s="332" t="s">
        <v>26</v>
      </c>
      <c r="K4" s="335" t="s">
        <v>9</v>
      </c>
      <c r="L4" s="332" t="s">
        <v>10</v>
      </c>
    </row>
    <row r="5" spans="1:12" ht="11.25" customHeight="1" thickBot="1" x14ac:dyDescent="0.3">
      <c r="A5" s="336" t="s">
        <v>27</v>
      </c>
      <c r="B5" s="337"/>
      <c r="C5" s="55" t="s">
        <v>2</v>
      </c>
      <c r="D5" s="55" t="s">
        <v>28</v>
      </c>
      <c r="E5" s="55" t="s">
        <v>4</v>
      </c>
      <c r="F5" s="55" t="s">
        <v>5</v>
      </c>
      <c r="G5" s="56" t="s">
        <v>6</v>
      </c>
      <c r="H5" s="333"/>
      <c r="I5" s="333"/>
      <c r="J5" s="333"/>
      <c r="K5" s="333"/>
      <c r="L5" s="333"/>
    </row>
    <row r="6" spans="1:12" ht="15.75" hidden="1" customHeight="1" thickBot="1" x14ac:dyDescent="0.3">
      <c r="A6" s="338"/>
      <c r="B6" s="339"/>
      <c r="C6" s="57"/>
      <c r="D6" s="57"/>
      <c r="E6" s="57"/>
      <c r="F6" s="57"/>
      <c r="G6" s="56" t="s">
        <v>30</v>
      </c>
      <c r="H6" s="333"/>
      <c r="I6" s="333"/>
      <c r="J6" s="333"/>
      <c r="K6" s="333"/>
      <c r="L6" s="333"/>
    </row>
    <row r="7" spans="1:12" x14ac:dyDescent="0.25">
      <c r="A7" s="58"/>
      <c r="B7" s="59"/>
      <c r="C7" s="57"/>
      <c r="D7" s="57"/>
      <c r="E7" s="57"/>
      <c r="F7" s="57"/>
      <c r="G7" s="56"/>
      <c r="H7" s="333"/>
      <c r="I7" s="333"/>
      <c r="J7" s="333"/>
      <c r="K7" s="333"/>
      <c r="L7" s="333"/>
    </row>
    <row r="8" spans="1:12" x14ac:dyDescent="0.25">
      <c r="A8" s="60" t="s">
        <v>31</v>
      </c>
      <c r="B8" s="61" t="s">
        <v>32</v>
      </c>
      <c r="C8" s="62"/>
      <c r="D8" s="62"/>
      <c r="E8" s="62"/>
      <c r="F8" s="62"/>
      <c r="G8" s="63"/>
      <c r="H8" s="334"/>
      <c r="I8" s="334"/>
      <c r="J8" s="334"/>
      <c r="K8" s="334"/>
      <c r="L8" s="334"/>
    </row>
    <row r="9" spans="1:12" x14ac:dyDescent="0.25">
      <c r="A9" s="329"/>
      <c r="B9" s="329"/>
      <c r="C9" s="64"/>
      <c r="D9" s="64"/>
      <c r="E9" s="64"/>
      <c r="F9" s="64"/>
      <c r="G9" s="64"/>
      <c r="H9" s="329"/>
      <c r="I9" s="329"/>
      <c r="J9" s="64"/>
      <c r="K9" s="64"/>
      <c r="L9" s="64"/>
    </row>
    <row r="10" spans="1:12" x14ac:dyDescent="0.25">
      <c r="A10" s="50" t="s">
        <v>33</v>
      </c>
      <c r="B10" s="321">
        <v>43699</v>
      </c>
      <c r="C10" s="322" t="s">
        <v>35</v>
      </c>
      <c r="D10" s="326" t="s">
        <v>36</v>
      </c>
      <c r="E10" s="326" t="s">
        <v>37</v>
      </c>
      <c r="F10" s="320" t="s">
        <v>24</v>
      </c>
      <c r="G10" s="320" t="s">
        <v>16</v>
      </c>
      <c r="H10" s="327">
        <v>27378</v>
      </c>
      <c r="I10" s="317" t="s">
        <v>38</v>
      </c>
      <c r="J10" s="318">
        <v>980.50699999999995</v>
      </c>
      <c r="K10" s="324" t="s">
        <v>15</v>
      </c>
      <c r="L10" s="320" t="s">
        <v>23</v>
      </c>
    </row>
    <row r="11" spans="1:12" x14ac:dyDescent="0.25">
      <c r="A11" s="50" t="s">
        <v>34</v>
      </c>
      <c r="B11" s="321"/>
      <c r="C11" s="323"/>
      <c r="D11" s="326"/>
      <c r="E11" s="326"/>
      <c r="F11" s="320"/>
      <c r="G11" s="320"/>
      <c r="H11" s="328"/>
      <c r="I11" s="317"/>
      <c r="J11" s="318"/>
      <c r="K11" s="325"/>
      <c r="L11" s="320"/>
    </row>
    <row r="12" spans="1:12" x14ac:dyDescent="0.25">
      <c r="A12" s="50" t="s">
        <v>39</v>
      </c>
      <c r="B12" s="321">
        <v>43705</v>
      </c>
      <c r="C12" s="322" t="s">
        <v>47</v>
      </c>
      <c r="D12" s="326" t="s">
        <v>48</v>
      </c>
      <c r="E12" s="326" t="s">
        <v>41</v>
      </c>
      <c r="F12" s="320" t="s">
        <v>24</v>
      </c>
      <c r="G12" s="320" t="s">
        <v>16</v>
      </c>
      <c r="H12" s="327">
        <v>29178</v>
      </c>
      <c r="I12" s="317" t="s">
        <v>38</v>
      </c>
      <c r="J12" s="318">
        <v>1048.3399999999999</v>
      </c>
      <c r="K12" s="319" t="s">
        <v>15</v>
      </c>
      <c r="L12" s="320" t="s">
        <v>23</v>
      </c>
    </row>
    <row r="13" spans="1:12" x14ac:dyDescent="0.25">
      <c r="A13" s="51" t="s">
        <v>40</v>
      </c>
      <c r="B13" s="321"/>
      <c r="C13" s="323"/>
      <c r="D13" s="326"/>
      <c r="E13" s="326"/>
      <c r="F13" s="320"/>
      <c r="G13" s="320"/>
      <c r="H13" s="328"/>
      <c r="I13" s="317"/>
      <c r="J13" s="318"/>
      <c r="K13" s="319"/>
      <c r="L13" s="320"/>
    </row>
    <row r="14" spans="1:12" x14ac:dyDescent="0.25">
      <c r="A14" s="52" t="s">
        <v>42</v>
      </c>
      <c r="B14" s="321">
        <v>43706</v>
      </c>
      <c r="C14" s="322" t="s">
        <v>44</v>
      </c>
      <c r="D14" s="322" t="s">
        <v>45</v>
      </c>
      <c r="E14" s="322" t="s">
        <v>46</v>
      </c>
      <c r="F14" s="320" t="s">
        <v>24</v>
      </c>
      <c r="G14" s="320" t="s">
        <v>16</v>
      </c>
      <c r="H14" s="316">
        <v>27378</v>
      </c>
      <c r="I14" s="317" t="s">
        <v>38</v>
      </c>
      <c r="J14" s="318">
        <v>2158.1999999999998</v>
      </c>
      <c r="K14" s="319" t="s">
        <v>15</v>
      </c>
      <c r="L14" s="320" t="s">
        <v>18</v>
      </c>
    </row>
    <row r="15" spans="1:12" x14ac:dyDescent="0.25">
      <c r="A15" s="51" t="s">
        <v>43</v>
      </c>
      <c r="B15" s="321"/>
      <c r="C15" s="323"/>
      <c r="D15" s="323"/>
      <c r="E15" s="323"/>
      <c r="F15" s="320"/>
      <c r="G15" s="320"/>
      <c r="H15" s="316"/>
      <c r="I15" s="317"/>
      <c r="J15" s="318"/>
      <c r="K15" s="319"/>
      <c r="L15" s="320"/>
    </row>
    <row r="16" spans="1:12" ht="16.5" thickBot="1" x14ac:dyDescent="0.3">
      <c r="A16" s="34"/>
      <c r="B16" s="33"/>
      <c r="C16" s="32"/>
      <c r="D16" s="32"/>
      <c r="E16" s="32"/>
      <c r="F16" s="32"/>
      <c r="G16" s="35"/>
      <c r="H16" s="36"/>
      <c r="I16" s="37"/>
      <c r="J16" s="38"/>
      <c r="K16" s="39"/>
      <c r="L16" s="32"/>
    </row>
    <row r="17" spans="1:12" ht="29.25" thickBot="1" x14ac:dyDescent="0.5">
      <c r="A17" s="18"/>
      <c r="B17" s="18"/>
      <c r="C17" s="29"/>
      <c r="D17" s="30"/>
      <c r="E17" s="19"/>
      <c r="F17" s="314" t="s">
        <v>14</v>
      </c>
      <c r="G17" s="315"/>
      <c r="H17" s="65">
        <f>SUM(H10:H11:H12:H13,H14,H15)</f>
        <v>83934</v>
      </c>
      <c r="I17" s="31"/>
      <c r="J17" s="49">
        <f>SUM(J10,J15)</f>
        <v>980.50699999999995</v>
      </c>
      <c r="K17" s="18"/>
      <c r="L17" s="18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2022-11-03T15:21:26Z</cp:lastPrinted>
  <dcterms:created xsi:type="dcterms:W3CDTF">2011-04-07T12:29:15Z</dcterms:created>
  <dcterms:modified xsi:type="dcterms:W3CDTF">2022-11-03T20:37:03Z</dcterms:modified>
</cp:coreProperties>
</file>