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Hoja1!$A$6:$N$89</definedName>
  </definedNames>
  <calcPr calcId="145621"/>
</workbook>
</file>

<file path=xl/calcChain.xml><?xml version="1.0" encoding="utf-8"?>
<calcChain xmlns="http://schemas.openxmlformats.org/spreadsheetml/2006/main">
  <c r="H69" i="1" l="1"/>
  <c r="J69" i="1"/>
  <c r="K50" i="1"/>
  <c r="J29" i="1" l="1"/>
  <c r="K29" i="1"/>
  <c r="H29" i="1"/>
  <c r="B86" i="1" l="1"/>
  <c r="J50" i="1" l="1"/>
  <c r="H50" i="1"/>
  <c r="K57" i="1"/>
  <c r="K72" i="1" s="1"/>
  <c r="J57" i="1"/>
  <c r="J72" i="1" s="1"/>
  <c r="H57" i="1"/>
  <c r="H72" i="1" s="1"/>
  <c r="J17" i="2"/>
  <c r="H17" i="2"/>
</calcChain>
</file>

<file path=xl/sharedStrings.xml><?xml version="1.0" encoding="utf-8"?>
<sst xmlns="http://schemas.openxmlformats.org/spreadsheetml/2006/main" count="294" uniqueCount="159">
  <si>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</si>
  <si>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</si>
  <si>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</si>
  <si>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</si>
  <si>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</si>
  <si>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</si>
  <si>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</si>
  <si>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</si>
  <si>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</si>
  <si>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</si>
  <si>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</si>
  <si>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</si>
  <si>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</si>
  <si>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</si>
  <si>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</si>
  <si>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</si>
  <si>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</si>
  <si>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</si>
  <si>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</si>
  <si>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</si>
  <si>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</si>
  <si>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</si>
  <si>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</si>
  <si>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</si>
  <si>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A. ESPEJO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</si>
  <si>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</si>
  <si>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</si>
  <si>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</si>
  <si>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</si>
  <si>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</si>
  <si>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</si>
  <si>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</si>
  <si>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</si>
  <si>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</si>
  <si>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</si>
  <si>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</si>
  <si>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</si>
  <si>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</si>
  <si>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</si>
  <si>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</si>
  <si>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</si>
  <si>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</si>
  <si>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</si>
  <si>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</si>
  <si>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</si>
  <si>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</si>
  <si>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</si>
  <si>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</si>
  <si>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</si>
  <si>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</si>
  <si>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OBRA NUEVA</t>
  </si>
  <si>
    <t>LGUC., OGUC Y PRC</t>
  </si>
  <si>
    <t>OFICINA</t>
  </si>
  <si>
    <t>PERMISO N°</t>
  </si>
  <si>
    <t>RESOLUCION FECHA</t>
  </si>
  <si>
    <t>DESCIPCION PROYECTO</t>
  </si>
  <si>
    <t>SUPERFICIE M2</t>
  </si>
  <si>
    <t xml:space="preserve"> </t>
  </si>
  <si>
    <t>A N T E P R O Y E C T O S</t>
  </si>
  <si>
    <t>ANTEPROYECTO</t>
  </si>
  <si>
    <t>N. JOFRE</t>
  </si>
  <si>
    <t>NORMAS EPECIALES</t>
  </si>
  <si>
    <t xml:space="preserve">CERTIFICADO N° </t>
  </si>
  <si>
    <t>MODIFICACION</t>
  </si>
  <si>
    <t>COMERCIO</t>
  </si>
  <si>
    <t>CERTIFICADO DE REGULARIZACION LEY 20.898</t>
  </si>
  <si>
    <t>CERTIFICADO DE REGULARIZACION (Permiso y Recepcion Definitiva) VIVIENDA CUYOS RECINTOS HABITABLES INLUIDOS BAÑO Y CONINA NO EXCEDAN DE 92 M2, DE HASTA 1000 UF, ACOGIDA AL TITULO I DE LA LEY N° 20.898</t>
  </si>
  <si>
    <t>TOTAL</t>
  </si>
  <si>
    <t>CARLOS LINEROS ECHEVERRIA</t>
  </si>
  <si>
    <t>ARQUITECTO</t>
  </si>
  <si>
    <t>DIRECTOR DE OBRAS</t>
  </si>
  <si>
    <t>CLE/MGA/AEA/mpa</t>
  </si>
  <si>
    <t>LA REINA</t>
  </si>
  <si>
    <t xml:space="preserve">ESTADISTICAS DE PERMISOS, RESOLUCIONES Y OTROS  MES DE MAYO  2022   </t>
  </si>
  <si>
    <t>MERCEDES VALLEJO GARCIA</t>
  </si>
  <si>
    <t>FRANCISCO DE VILLAGRA 6504</t>
  </si>
  <si>
    <t>SEBASTIAN VALLEJO PARRA</t>
  </si>
  <si>
    <t>LGUC., OGUC, PRC Y DFL N° 2 DE 1959</t>
  </si>
  <si>
    <t>MATEO GARRALDA LARUMBE</t>
  </si>
  <si>
    <t>SIMON BOLIVAR 7499-M</t>
  </si>
  <si>
    <t>SEBASTIAN ALVAREZ MUÑOS</t>
  </si>
  <si>
    <t>NUEVOS DESARROLLOS S.A</t>
  </si>
  <si>
    <t>ODETTE SANCHEZ</t>
  </si>
  <si>
    <t>SOCIEDAD INVERSIONES ESTUDIOS, CUNSULTORA Y DESARROLLO CALLEJAS COMPRAVENTA ORRICO CIA LTDA.</t>
  </si>
  <si>
    <t>AV. OSSA 235 OF. 1005</t>
  </si>
  <si>
    <t>MIGUEL PABLOPULOS SECCATORE</t>
  </si>
  <si>
    <t>VICTOR VERDUGO TAPIA</t>
  </si>
  <si>
    <t>CAQUENA  376</t>
  </si>
  <si>
    <t>SEBASTIAN GUTIERREZ GOMEZ</t>
  </si>
  <si>
    <t>AMPLIACION</t>
  </si>
  <si>
    <t>NUEVOS DESARROLLOS S.A.</t>
  </si>
  <si>
    <t>LIHOR GURVICH</t>
  </si>
  <si>
    <t>JOSE ESPINOZA CONTRERAS</t>
  </si>
  <si>
    <t>DRAGONES DE LA REINA 571-B</t>
  </si>
  <si>
    <t>GERMAN LIRA</t>
  </si>
  <si>
    <t>PEGGY CAROLINA NARANJO</t>
  </si>
  <si>
    <t>LAS PERDICES 907 C1 A</t>
  </si>
  <si>
    <t>FRANCISCO HUERTA MUNITA</t>
  </si>
  <si>
    <t>MARIA GRAU CERDA</t>
  </si>
  <si>
    <t>ELEODORO ASTORQUIZA 625-M</t>
  </si>
  <si>
    <t>CLAUDIA SILVA PARKER</t>
  </si>
  <si>
    <t>CONSTRUCTORA PURRANQUE LTDA.</t>
  </si>
  <si>
    <t>AGUAS CLARAS 1700</t>
  </si>
  <si>
    <t>ROCIO MOSCOSO JOFRE</t>
  </si>
  <si>
    <t>JAVIERA CAMPUSANO LUZZI</t>
  </si>
  <si>
    <t>LOS MAITENES 300</t>
  </si>
  <si>
    <t>INMOBILIARIA CASTELAR SPA</t>
  </si>
  <si>
    <t>HELSBY 9235</t>
  </si>
  <si>
    <t>JUAN PABLO BAERISWYL REED</t>
  </si>
  <si>
    <t xml:space="preserve">AV. LARRAIN 5862 </t>
  </si>
  <si>
    <t>HERNAN SALAZAR STUART</t>
  </si>
  <si>
    <t>MARIO INOSTROZA ULLOA</t>
  </si>
  <si>
    <t>2 PISOS</t>
  </si>
  <si>
    <t>INMOBILIARIA GRECO TOBALBA SPA</t>
  </si>
  <si>
    <t>TOBALABA 8229</t>
  </si>
  <si>
    <t>ROBERTO CASALS ORDOÑEZ</t>
  </si>
  <si>
    <t>EDIFICIO 4 PISOS</t>
  </si>
  <si>
    <t>LGUC., OGUC , PRC LEY 19.537 COPORP. INMOBILIARIA, DFL N°2 DE 1959 Y ART. 6.1.8 DE LA LGUC</t>
  </si>
  <si>
    <t>JULIAN HERNAN MORALES SOTO</t>
  </si>
  <si>
    <t>VICENTE PEREZ ROSALES 1884-B</t>
  </si>
  <si>
    <t>DIEGO OLGUIN LEIVA</t>
  </si>
  <si>
    <t>LGUC., OGUC , PRC LEY 19.537 COPORP. INMOBILIARIA</t>
  </si>
  <si>
    <t>INMOBILIARIA DON BENJAMIN SPA</t>
  </si>
  <si>
    <t>ALVARO CASANOVA 0509</t>
  </si>
  <si>
    <t>MARIA MORENO ARAYA</t>
  </si>
  <si>
    <t>MANUEL MOYANO GIZZI</t>
  </si>
  <si>
    <t>LA FORJA 8703</t>
  </si>
  <si>
    <t>CRISTIAN FERRARI CIFUENTES</t>
  </si>
  <si>
    <t>INDUSTRIA</t>
  </si>
  <si>
    <t>AV.PRINCIPE DE GALES 6205</t>
  </si>
  <si>
    <t>SOFIA SEPULVEDA PERALTA</t>
  </si>
  <si>
    <t>VIVIENDAS, OFICINAS Y LOCALES</t>
  </si>
  <si>
    <t>LEY 19.537 DE COPR. INMOB, LGUC., OGUC, PRC Y DEFL N°2 1959</t>
  </si>
  <si>
    <t>INVERSIONES REHUE LTDA.</t>
  </si>
  <si>
    <t>AV. LARRAIN 5961 L- 2 (1° PISO)</t>
  </si>
  <si>
    <t>NICOLAS VALDES SCHMIDT</t>
  </si>
  <si>
    <t>CENTRO COMERCIALES ARAUCO EXPRESS S.A.</t>
  </si>
  <si>
    <t>CARLOS SILVA VILDOSOLA 9073 L-18C</t>
  </si>
  <si>
    <t>FELIPE BOCAZ</t>
  </si>
  <si>
    <t>SOCIEDAD INMOBILIARLIA CHARIF SAID LTDA.</t>
  </si>
  <si>
    <t>AV. OSSA 235 OF. 315-320</t>
  </si>
  <si>
    <t>PABLO RUBINSTEIN CRISOSTOMO</t>
  </si>
  <si>
    <t>OFICINAS</t>
  </si>
  <si>
    <t>INMOBILIARIA AIR GALES SPA</t>
  </si>
  <si>
    <t>CRISTIAN IRARRAZAVAL ANDREWS</t>
  </si>
  <si>
    <t>10,4 M</t>
  </si>
  <si>
    <t>MODIFICACION DE PROYECTO OBRA NUEVA</t>
  </si>
  <si>
    <t>MODIFICACION DE PROYECTO  AMPLIACION MAYOR</t>
  </si>
  <si>
    <t>MODIFICACION DE PROYECTO  ALTERACION</t>
  </si>
  <si>
    <t>MODIFICACION DE PROYECTO  OBRA NUEVA</t>
  </si>
  <si>
    <t>JOSE MEYER POZZO</t>
  </si>
  <si>
    <t>MODIFICACION DE PROYECTO ALTERACION</t>
  </si>
  <si>
    <t>3,5 M</t>
  </si>
  <si>
    <t>5M</t>
  </si>
  <si>
    <t>AV. LARRAIN 5862 LOCAL A-2041</t>
  </si>
  <si>
    <t>CAROLL IBAÑEZ NIL0</t>
  </si>
  <si>
    <t>AV. LARRAIN 5862 LOCAL  B-1077</t>
  </si>
  <si>
    <t>AV. LARRAIN 5862 LOCAL- A2085-A2089</t>
  </si>
  <si>
    <t>MACARENA CAMPUSANO LUZZI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</si>
</sst>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00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4" fillId="2" borderId="12" xfId="1" applyFont="1" applyFill="1" applyBorder="1" applyAlignment="1">
      <alignment horizontal="right"/>
    </xf>
    <xf numFmtId="0" fontId="26" fillId="2" borderId="12" xfId="0" applyFont="1" applyFill="1" applyBorder="1"/>
    <xf numFmtId="4" fontId="24" fillId="2" borderId="12" xfId="0" applyNumberFormat="1" applyFont="1" applyFill="1" applyBorder="1" applyAlignment="1">
      <alignment horizontal="right"/>
    </xf>
    <xf numFmtId="166" fontId="6" fillId="0" borderId="12" xfId="0" applyNumberFormat="1" applyFont="1" applyBorder="1" applyAlignment="1">
      <alignment horizontal="center"/>
    </xf>
    <xf numFmtId="42" fontId="2" fillId="0" borderId="12" xfId="1" applyFont="1" applyFill="1" applyBorder="1" applyAlignment="1">
      <alignment horizontal="right" vertical="center" wrapText="1"/>
    </xf>
    <xf numFmtId="14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quotePrefix="1" applyFont="1" applyFill="1" applyBorder="1" applyAlignment="1">
      <alignment horizontal="center" vertical="center" wrapText="1"/>
    </xf>
    <xf numFmtId="42" fontId="1" fillId="3" borderId="12" xfId="1" applyFont="1" applyFill="1" applyBorder="1" applyAlignment="1">
      <alignment horizontal="righ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2" fontId="2" fillId="0" borderId="12" xfId="0" applyNumberFormat="1" applyFont="1" applyFill="1" applyBorder="1" applyAlignment="1">
      <alignment horizontal="right" vertical="center"/>
    </xf>
    <xf numFmtId="3" fontId="28" fillId="0" borderId="12" xfId="0" applyNumberFormat="1" applyFont="1" applyFill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/>
    </xf>
    <xf numFmtId="3" fontId="29" fillId="0" borderId="12" xfId="0" applyNumberFormat="1" applyFont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/>
    </xf>
    <xf numFmtId="3" fontId="29" fillId="3" borderId="1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" fontId="26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0" fontId="25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4" fontId="2" fillId="3" borderId="33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20" fillId="0" borderId="33" xfId="0" applyFont="1" applyBorder="1" applyAlignment="1">
      <alignment horizontal="center" vertical="center" wrapText="1"/>
    </xf>
    <xf numFmtId="0" fontId="0" fillId="0" borderId="0" xfId="0"/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/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7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10" fillId="6" borderId="38" xfId="0" applyFont="1" applyFill="1" applyBorder="1" applyAlignment="1">
      <alignment vertical="center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5" fillId="0" borderId="33" xfId="0" applyFont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wrapText="1"/>
    </xf>
    <xf numFmtId="0" fontId="30" fillId="0" borderId="12" xfId="0" applyFont="1" applyBorder="1" applyAlignment="1">
      <alignment vertical="center" wrapText="1"/>
    </xf>
    <xf numFmtId="0" fontId="30" fillId="7" borderId="12" xfId="0" applyFont="1" applyFill="1" applyBorder="1" applyAlignment="1">
      <alignment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6" fontId="2" fillId="0" borderId="12" xfId="0" applyNumberFormat="1" applyFont="1" applyBorder="1" applyAlignment="1">
      <alignment horizontal="right" vertical="center" wrapText="1"/>
    </xf>
    <xf numFmtId="2" fontId="11" fillId="3" borderId="0" xfId="0" applyNumberFormat="1" applyFont="1" applyFill="1" applyBorder="1"/>
    <xf numFmtId="0" fontId="19" fillId="2" borderId="37" xfId="0" applyFont="1" applyFill="1" applyBorder="1"/>
    <xf numFmtId="42" fontId="24" fillId="3" borderId="0" xfId="1" applyFont="1" applyFill="1" applyBorder="1" applyAlignment="1">
      <alignment horizontal="right"/>
    </xf>
    <xf numFmtId="0" fontId="26" fillId="3" borderId="0" xfId="0" applyFont="1" applyFill="1" applyBorder="1"/>
    <xf numFmtId="4" fontId="24" fillId="3" borderId="0" xfId="0" applyNumberFormat="1" applyFont="1" applyFill="1" applyBorder="1" applyAlignment="1">
      <alignment horizontal="right"/>
    </xf>
    <xf numFmtId="0" fontId="26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7" fillId="3" borderId="0" xfId="0" applyFont="1" applyFill="1" applyBorder="1"/>
    <xf numFmtId="42" fontId="11" fillId="3" borderId="0" xfId="0" applyNumberFormat="1" applyFont="1" applyFill="1" applyBorder="1" applyAlignment="1">
      <alignment horizontal="center"/>
    </xf>
    <xf numFmtId="0" fontId="19" fillId="3" borderId="0" xfId="0" applyFont="1" applyFill="1" applyBorder="1"/>
    <xf numFmtId="2" fontId="11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23" fillId="0" borderId="0" xfId="0" applyFont="1" applyAlignment="1">
      <alignment horizontal="left"/>
    </xf>
    <xf numFmtId="167" fontId="6" fillId="0" borderId="12" xfId="0" applyNumberFormat="1" applyFont="1" applyBorder="1" applyAlignment="1">
      <alignment horizontal="center"/>
    </xf>
    <xf numFmtId="6" fontId="11" fillId="2" borderId="12" xfId="0" applyNumberFormat="1" applyFont="1" applyFill="1" applyBorder="1" applyAlignment="1">
      <alignment horizontal="center"/>
    </xf>
    <xf numFmtId="6" fontId="7" fillId="2" borderId="12" xfId="0" applyNumberFormat="1" applyFont="1" applyFill="1" applyBorder="1" applyAlignment="1">
      <alignment horizontal="center"/>
    </xf>
    <xf numFmtId="0" fontId="17" fillId="2" borderId="37" xfId="0" applyFont="1" applyFill="1" applyBorder="1"/>
    <xf numFmtId="4" fontId="21" fillId="2" borderId="12" xfId="0" applyNumberFormat="1" applyFont="1" applyFill="1" applyBorder="1" applyAlignment="1">
      <alignment horizontal="right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310288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topLeftCell="A61" zoomScale="60" zoomScaleNormal="60" zoomScaleSheetLayoutView="100" zoomScalePageLayoutView="50" workbookViewId="0">
      <selection activeCell="J25" sqref="J25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02" t="s">
        <v>57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177"/>
    </row>
    <row r="7" spans="1:14" ht="10.5" customHeight="1" thickBot="1" x14ac:dyDescent="0.3">
      <c r="A7" s="204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178"/>
    </row>
    <row r="8" spans="1:14" x14ac:dyDescent="0.25">
      <c r="A8" s="212" t="s">
        <v>73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179"/>
    </row>
    <row r="9" spans="1:14" x14ac:dyDescent="0.25">
      <c r="A9" s="214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179"/>
    </row>
    <row r="10" spans="1:14" x14ac:dyDescent="0.25">
      <c r="A10" s="214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179"/>
    </row>
    <row r="11" spans="1:14" ht="6" customHeight="1" thickBot="1" x14ac:dyDescent="0.3">
      <c r="A11" s="215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180"/>
    </row>
    <row r="12" spans="1:14" s="76" customFormat="1" ht="6" customHeight="1" x14ac:dyDescent="0.25">
      <c r="A12" s="175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9"/>
    </row>
    <row r="13" spans="1:14" s="76" customFormat="1" ht="6" customHeight="1" thickBot="1" x14ac:dyDescent="0.3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81"/>
    </row>
    <row r="14" spans="1:14" x14ac:dyDescent="0.25">
      <c r="A14" s="206" t="s">
        <v>12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195"/>
    </row>
    <row r="15" spans="1:14" ht="15.75" thickBot="1" x14ac:dyDescent="0.3">
      <c r="A15" s="208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196"/>
    </row>
    <row r="16" spans="1:14" x14ac:dyDescent="0.25">
      <c r="A16" s="198" t="s">
        <v>0</v>
      </c>
      <c r="B16" s="198" t="s">
        <v>1</v>
      </c>
      <c r="C16" s="217" t="s">
        <v>2</v>
      </c>
      <c r="D16" s="198" t="s">
        <v>3</v>
      </c>
      <c r="E16" s="198" t="s">
        <v>4</v>
      </c>
      <c r="F16" s="198" t="s">
        <v>5</v>
      </c>
      <c r="G16" s="198" t="s">
        <v>6</v>
      </c>
      <c r="H16" s="198" t="s">
        <v>7</v>
      </c>
      <c r="I16" s="198" t="s">
        <v>8</v>
      </c>
      <c r="J16" s="198" t="s">
        <v>11</v>
      </c>
      <c r="K16" s="197" t="s">
        <v>21</v>
      </c>
      <c r="L16" s="198" t="s">
        <v>9</v>
      </c>
      <c r="M16" s="198" t="s">
        <v>10</v>
      </c>
      <c r="N16" s="197" t="s">
        <v>19</v>
      </c>
    </row>
    <row r="17" spans="1:14" x14ac:dyDescent="0.25">
      <c r="A17" s="198"/>
      <c r="B17" s="198"/>
      <c r="C17" s="217"/>
      <c r="D17" s="198"/>
      <c r="E17" s="198"/>
      <c r="F17" s="200"/>
      <c r="G17" s="200"/>
      <c r="H17" s="200"/>
      <c r="I17" s="200"/>
      <c r="J17" s="200"/>
      <c r="K17" s="198"/>
      <c r="L17" s="200"/>
      <c r="M17" s="200"/>
      <c r="N17" s="198"/>
    </row>
    <row r="18" spans="1:14" ht="9" customHeight="1" thickBot="1" x14ac:dyDescent="0.3">
      <c r="A18" s="199"/>
      <c r="B18" s="199"/>
      <c r="C18" s="218"/>
      <c r="D18" s="199"/>
      <c r="E18" s="199"/>
      <c r="F18" s="201"/>
      <c r="G18" s="201"/>
      <c r="H18" s="201"/>
      <c r="I18" s="201"/>
      <c r="J18" s="201"/>
      <c r="K18" s="199"/>
      <c r="L18" s="201"/>
      <c r="M18" s="201"/>
      <c r="N18" s="199"/>
    </row>
    <row r="19" spans="1:14" s="76" customFormat="1" ht="26.25" customHeight="1" x14ac:dyDescent="0.25">
      <c r="A19" s="105"/>
      <c r="B19" s="105"/>
      <c r="C19" s="106"/>
      <c r="D19" s="105"/>
      <c r="E19" s="105"/>
      <c r="F19" s="107"/>
      <c r="G19" s="107"/>
      <c r="H19" s="107"/>
      <c r="I19" s="107"/>
      <c r="J19" s="107"/>
      <c r="K19" s="105"/>
      <c r="L19" s="107"/>
      <c r="M19" s="107"/>
      <c r="N19" s="176"/>
    </row>
    <row r="20" spans="1:14" s="2" customFormat="1" ht="54" customHeight="1" x14ac:dyDescent="0.25">
      <c r="A20" s="99">
        <v>14551</v>
      </c>
      <c r="B20" s="100">
        <v>44686</v>
      </c>
      <c r="C20" s="5" t="s">
        <v>74</v>
      </c>
      <c r="D20" s="5" t="s">
        <v>75</v>
      </c>
      <c r="E20" s="5" t="s">
        <v>76</v>
      </c>
      <c r="F20" s="9" t="s">
        <v>17</v>
      </c>
      <c r="G20" s="9" t="s">
        <v>16</v>
      </c>
      <c r="H20" s="22">
        <v>195734</v>
      </c>
      <c r="I20" s="9" t="s">
        <v>50</v>
      </c>
      <c r="J20" s="10">
        <v>125.25</v>
      </c>
      <c r="K20" s="78">
        <v>501</v>
      </c>
      <c r="L20" s="4" t="s">
        <v>77</v>
      </c>
      <c r="M20" s="7" t="s">
        <v>23</v>
      </c>
      <c r="N20" s="77" t="s">
        <v>153</v>
      </c>
    </row>
    <row r="21" spans="1:14" s="2" customFormat="1" ht="23.25" x14ac:dyDescent="0.25">
      <c r="A21" s="99">
        <v>14552</v>
      </c>
      <c r="B21" s="100">
        <v>44693</v>
      </c>
      <c r="C21" s="5" t="s">
        <v>78</v>
      </c>
      <c r="D21" s="5" t="s">
        <v>79</v>
      </c>
      <c r="E21" s="5" t="s">
        <v>80</v>
      </c>
      <c r="F21" s="9" t="s">
        <v>17</v>
      </c>
      <c r="G21" s="9" t="s">
        <v>16</v>
      </c>
      <c r="H21" s="22">
        <v>169540</v>
      </c>
      <c r="I21" s="9" t="s">
        <v>50</v>
      </c>
      <c r="J21" s="10">
        <v>124.36</v>
      </c>
      <c r="K21" s="10">
        <v>328.4</v>
      </c>
      <c r="L21" s="4" t="s">
        <v>51</v>
      </c>
      <c r="M21" s="7" t="s">
        <v>60</v>
      </c>
      <c r="N21" s="77" t="s">
        <v>152</v>
      </c>
    </row>
    <row r="22" spans="1:14" s="2" customFormat="1" ht="30" x14ac:dyDescent="0.25">
      <c r="A22" s="99">
        <v>14553</v>
      </c>
      <c r="B22" s="100">
        <v>44704</v>
      </c>
      <c r="C22" s="5" t="s">
        <v>90</v>
      </c>
      <c r="D22" s="5" t="s">
        <v>109</v>
      </c>
      <c r="E22" s="5" t="s">
        <v>110</v>
      </c>
      <c r="F22" s="9" t="s">
        <v>111</v>
      </c>
      <c r="G22" s="9" t="s">
        <v>64</v>
      </c>
      <c r="H22" s="22">
        <v>4248114</v>
      </c>
      <c r="I22" s="9" t="s">
        <v>151</v>
      </c>
      <c r="J22" s="10">
        <v>0</v>
      </c>
      <c r="K22" s="10">
        <v>31770.45</v>
      </c>
      <c r="L22" s="4" t="s">
        <v>51</v>
      </c>
      <c r="M22" s="7" t="s">
        <v>24</v>
      </c>
      <c r="N22" s="88" t="s">
        <v>112</v>
      </c>
    </row>
    <row r="23" spans="1:14" s="2" customFormat="1" ht="36" x14ac:dyDescent="0.25">
      <c r="A23" s="99">
        <v>14554</v>
      </c>
      <c r="B23" s="100">
        <v>44705</v>
      </c>
      <c r="C23" s="5" t="s">
        <v>113</v>
      </c>
      <c r="D23" s="5" t="s">
        <v>114</v>
      </c>
      <c r="E23" s="5" t="s">
        <v>115</v>
      </c>
      <c r="F23" s="9" t="s">
        <v>150</v>
      </c>
      <c r="G23" s="9" t="s">
        <v>116</v>
      </c>
      <c r="H23" s="22">
        <v>2610701</v>
      </c>
      <c r="I23" s="9" t="s">
        <v>149</v>
      </c>
      <c r="J23" s="10">
        <v>5.47</v>
      </c>
      <c r="K23" s="10">
        <v>1247.5</v>
      </c>
      <c r="L23" s="4" t="s">
        <v>117</v>
      </c>
      <c r="M23" s="7" t="s">
        <v>23</v>
      </c>
      <c r="N23" s="88">
        <v>11.56</v>
      </c>
    </row>
    <row r="24" spans="1:14" s="2" customFormat="1" ht="30" x14ac:dyDescent="0.25">
      <c r="A24" s="99">
        <v>14555</v>
      </c>
      <c r="B24" s="100">
        <v>44705</v>
      </c>
      <c r="C24" s="5" t="s">
        <v>118</v>
      </c>
      <c r="D24" s="5" t="s">
        <v>119</v>
      </c>
      <c r="E24" s="5" t="s">
        <v>120</v>
      </c>
      <c r="F24" s="9" t="s">
        <v>17</v>
      </c>
      <c r="G24" s="9" t="s">
        <v>16</v>
      </c>
      <c r="H24" s="22">
        <v>41534</v>
      </c>
      <c r="I24" s="9" t="s">
        <v>148</v>
      </c>
      <c r="J24" s="10">
        <v>5.3</v>
      </c>
      <c r="K24" s="10">
        <v>520.6</v>
      </c>
      <c r="L24" s="4" t="s">
        <v>121</v>
      </c>
      <c r="M24" s="7" t="s">
        <v>24</v>
      </c>
      <c r="N24" s="88">
        <v>6.65</v>
      </c>
    </row>
    <row r="25" spans="1:14" s="2" customFormat="1" ht="30" x14ac:dyDescent="0.25">
      <c r="A25" s="99">
        <v>14556</v>
      </c>
      <c r="B25" s="100">
        <v>44708</v>
      </c>
      <c r="C25" s="5" t="s">
        <v>122</v>
      </c>
      <c r="D25" s="5" t="s">
        <v>123</v>
      </c>
      <c r="E25" s="5" t="s">
        <v>124</v>
      </c>
      <c r="F25" s="9" t="s">
        <v>17</v>
      </c>
      <c r="G25" s="9" t="s">
        <v>16</v>
      </c>
      <c r="H25" s="22">
        <v>84577</v>
      </c>
      <c r="I25" s="9" t="s">
        <v>146</v>
      </c>
      <c r="J25" s="10">
        <v>12.19</v>
      </c>
      <c r="K25" s="10">
        <v>5569.42</v>
      </c>
      <c r="L25" s="4" t="s">
        <v>121</v>
      </c>
      <c r="M25" s="7" t="s">
        <v>24</v>
      </c>
      <c r="N25" s="88">
        <v>5.88</v>
      </c>
    </row>
    <row r="26" spans="1:14" s="2" customFormat="1" ht="30" x14ac:dyDescent="0.25">
      <c r="A26" s="99">
        <v>14557</v>
      </c>
      <c r="B26" s="100">
        <v>44708</v>
      </c>
      <c r="C26" s="5" t="s">
        <v>125</v>
      </c>
      <c r="D26" s="5" t="s">
        <v>126</v>
      </c>
      <c r="E26" s="5" t="s">
        <v>127</v>
      </c>
      <c r="F26" s="9" t="s">
        <v>17</v>
      </c>
      <c r="G26" s="9" t="s">
        <v>128</v>
      </c>
      <c r="H26" s="22">
        <v>615587</v>
      </c>
      <c r="I26" s="9" t="s">
        <v>147</v>
      </c>
      <c r="J26" s="10">
        <v>231.63</v>
      </c>
      <c r="K26" s="10">
        <v>1609.27</v>
      </c>
      <c r="L26" s="4" t="s">
        <v>15</v>
      </c>
      <c r="M26" s="7" t="s">
        <v>23</v>
      </c>
      <c r="N26" s="187">
        <v>9.5</v>
      </c>
    </row>
    <row r="27" spans="1:14" s="2" customFormat="1" ht="45" x14ac:dyDescent="0.25">
      <c r="A27" s="99">
        <v>14558</v>
      </c>
      <c r="B27" s="100">
        <v>44711</v>
      </c>
      <c r="C27" s="5" t="s">
        <v>143</v>
      </c>
      <c r="D27" s="5" t="s">
        <v>129</v>
      </c>
      <c r="E27" s="5" t="s">
        <v>144</v>
      </c>
      <c r="F27" s="9" t="s">
        <v>130</v>
      </c>
      <c r="G27" s="9" t="s">
        <v>131</v>
      </c>
      <c r="H27" s="22">
        <v>5101530</v>
      </c>
      <c r="I27" s="9" t="s">
        <v>50</v>
      </c>
      <c r="J27" s="10">
        <v>2520.7199999999998</v>
      </c>
      <c r="K27" s="10">
        <v>1500</v>
      </c>
      <c r="L27" s="4" t="s">
        <v>132</v>
      </c>
      <c r="M27" s="7" t="s">
        <v>23</v>
      </c>
      <c r="N27" s="88" t="s">
        <v>145</v>
      </c>
    </row>
    <row r="28" spans="1:14" s="2" customFormat="1" ht="24" customHeight="1" x14ac:dyDescent="0.25">
      <c r="A28" s="42"/>
      <c r="B28" s="43"/>
      <c r="C28" s="44"/>
      <c r="D28" s="44"/>
      <c r="E28" s="44"/>
      <c r="F28" s="45"/>
      <c r="G28" s="46"/>
      <c r="H28" s="47"/>
      <c r="I28" s="48"/>
      <c r="J28" s="49"/>
      <c r="K28" s="49"/>
      <c r="L28" s="50"/>
      <c r="M28" s="48"/>
      <c r="N28" s="51"/>
    </row>
    <row r="29" spans="1:14" ht="26.25" x14ac:dyDescent="0.4">
      <c r="A29" s="1"/>
      <c r="B29" s="1"/>
      <c r="C29" s="1"/>
      <c r="D29" s="1"/>
      <c r="E29" s="1"/>
      <c r="F29" s="1"/>
      <c r="G29" s="24" t="s">
        <v>14</v>
      </c>
      <c r="H29" s="85">
        <f>SUM(H20:H27)</f>
        <v>13067317</v>
      </c>
      <c r="I29" s="86"/>
      <c r="J29" s="87">
        <f>SUM(J20:J27)</f>
        <v>3024.9199999999996</v>
      </c>
      <c r="K29" s="87">
        <f>SUM(K20:K27)</f>
        <v>43046.64</v>
      </c>
    </row>
    <row r="30" spans="1:14" s="139" customFormat="1" ht="27" thickBot="1" x14ac:dyDescent="0.45">
      <c r="A30" s="140"/>
      <c r="B30" s="140"/>
      <c r="C30" s="140"/>
      <c r="D30" s="140"/>
      <c r="E30" s="140"/>
      <c r="F30" s="140"/>
      <c r="G30" s="141"/>
      <c r="H30" s="165"/>
      <c r="I30" s="166"/>
      <c r="J30" s="167"/>
      <c r="K30" s="167"/>
    </row>
    <row r="31" spans="1:14" x14ac:dyDescent="0.25">
      <c r="A31" s="206" t="s">
        <v>13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10"/>
    </row>
    <row r="32" spans="1:14" ht="15.75" thickBot="1" x14ac:dyDescent="0.3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11"/>
    </row>
    <row r="33" spans="1:14" x14ac:dyDescent="0.25">
      <c r="A33" s="198" t="s">
        <v>0</v>
      </c>
      <c r="B33" s="222" t="s">
        <v>1</v>
      </c>
      <c r="C33" s="198" t="s">
        <v>2</v>
      </c>
      <c r="D33" s="198" t="s">
        <v>3</v>
      </c>
      <c r="E33" s="198" t="s">
        <v>4</v>
      </c>
      <c r="F33" s="198" t="s">
        <v>5</v>
      </c>
      <c r="G33" s="198" t="s">
        <v>6</v>
      </c>
      <c r="H33" s="198" t="s">
        <v>7</v>
      </c>
      <c r="I33" s="198" t="s">
        <v>8</v>
      </c>
      <c r="J33" s="198" t="s">
        <v>11</v>
      </c>
      <c r="K33" s="197" t="s">
        <v>22</v>
      </c>
      <c r="L33" s="198" t="s">
        <v>9</v>
      </c>
      <c r="M33" s="219" t="s">
        <v>10</v>
      </c>
    </row>
    <row r="34" spans="1:14" x14ac:dyDescent="0.25">
      <c r="A34" s="198"/>
      <c r="B34" s="222"/>
      <c r="C34" s="198"/>
      <c r="D34" s="198"/>
      <c r="E34" s="198"/>
      <c r="F34" s="200"/>
      <c r="G34" s="200"/>
      <c r="H34" s="200"/>
      <c r="I34" s="200"/>
      <c r="J34" s="200"/>
      <c r="K34" s="198"/>
      <c r="L34" s="200"/>
      <c r="M34" s="220"/>
    </row>
    <row r="35" spans="1:14" ht="6" customHeight="1" thickBot="1" x14ac:dyDescent="0.3">
      <c r="A35" s="199"/>
      <c r="B35" s="223"/>
      <c r="C35" s="199"/>
      <c r="D35" s="199"/>
      <c r="E35" s="199"/>
      <c r="F35" s="201"/>
      <c r="G35" s="201"/>
      <c r="H35" s="201"/>
      <c r="I35" s="201"/>
      <c r="J35" s="201"/>
      <c r="K35" s="199"/>
      <c r="L35" s="201"/>
      <c r="M35" s="221"/>
    </row>
    <row r="36" spans="1:14" s="76" customFormat="1" ht="27" customHeight="1" x14ac:dyDescent="0.25">
      <c r="A36" s="105"/>
      <c r="B36" s="108"/>
      <c r="C36" s="105"/>
      <c r="D36" s="105"/>
      <c r="E36" s="105"/>
      <c r="F36" s="107"/>
      <c r="G36" s="107"/>
      <c r="H36" s="107"/>
      <c r="I36" s="107"/>
      <c r="J36" s="107"/>
      <c r="K36" s="105"/>
      <c r="L36" s="107"/>
      <c r="M36" s="109"/>
    </row>
    <row r="37" spans="1:14" s="2" customFormat="1" ht="30" x14ac:dyDescent="0.25">
      <c r="A37" s="102">
        <v>50</v>
      </c>
      <c r="B37" s="15">
        <v>44683</v>
      </c>
      <c r="C37" s="5" t="s">
        <v>81</v>
      </c>
      <c r="D37" s="5" t="s">
        <v>157</v>
      </c>
      <c r="E37" s="5" t="s">
        <v>82</v>
      </c>
      <c r="F37" s="7" t="s">
        <v>17</v>
      </c>
      <c r="G37" s="9" t="s">
        <v>64</v>
      </c>
      <c r="H37" s="22">
        <v>178502</v>
      </c>
      <c r="I37" s="13" t="s">
        <v>63</v>
      </c>
      <c r="J37" s="10">
        <v>113.06</v>
      </c>
      <c r="K37" s="10">
        <v>31770.45</v>
      </c>
      <c r="L37" s="4" t="s">
        <v>15</v>
      </c>
      <c r="M37" s="7" t="s">
        <v>18</v>
      </c>
      <c r="N37"/>
    </row>
    <row r="38" spans="1:14" s="3" customFormat="1" ht="60" x14ac:dyDescent="0.25">
      <c r="A38" s="103">
        <v>51</v>
      </c>
      <c r="B38" s="18">
        <v>44685</v>
      </c>
      <c r="C38" s="5" t="s">
        <v>83</v>
      </c>
      <c r="D38" s="12" t="s">
        <v>84</v>
      </c>
      <c r="E38" s="6" t="s">
        <v>85</v>
      </c>
      <c r="F38" s="8" t="s">
        <v>17</v>
      </c>
      <c r="G38" s="19" t="s">
        <v>52</v>
      </c>
      <c r="H38" s="23">
        <v>164479</v>
      </c>
      <c r="I38" s="13" t="s">
        <v>63</v>
      </c>
      <c r="J38" s="11">
        <v>42.7</v>
      </c>
      <c r="K38" s="11">
        <v>3003.65</v>
      </c>
      <c r="L38" s="4" t="s">
        <v>15</v>
      </c>
      <c r="M38" s="7" t="s">
        <v>60</v>
      </c>
      <c r="N38"/>
    </row>
    <row r="39" spans="1:14" s="3" customFormat="1" ht="30" customHeight="1" x14ac:dyDescent="0.25">
      <c r="A39" s="103">
        <v>52</v>
      </c>
      <c r="B39" s="18">
        <v>44686</v>
      </c>
      <c r="C39" s="12" t="s">
        <v>86</v>
      </c>
      <c r="D39" s="12" t="s">
        <v>87</v>
      </c>
      <c r="E39" s="12" t="s">
        <v>88</v>
      </c>
      <c r="F39" s="8" t="s">
        <v>17</v>
      </c>
      <c r="G39" s="19" t="s">
        <v>16</v>
      </c>
      <c r="H39" s="23">
        <v>147689</v>
      </c>
      <c r="I39" s="13" t="s">
        <v>89</v>
      </c>
      <c r="J39" s="11">
        <v>47.34</v>
      </c>
      <c r="K39" s="98">
        <v>114.98</v>
      </c>
      <c r="L39" s="4" t="s">
        <v>20</v>
      </c>
      <c r="M39" s="8" t="s">
        <v>60</v>
      </c>
      <c r="N39" s="82"/>
    </row>
    <row r="40" spans="1:14" s="3" customFormat="1" ht="20.25" x14ac:dyDescent="0.25">
      <c r="A40" s="103">
        <v>53</v>
      </c>
      <c r="B40" s="18">
        <v>44687</v>
      </c>
      <c r="C40" s="5" t="s">
        <v>90</v>
      </c>
      <c r="D40" s="12" t="s">
        <v>156</v>
      </c>
      <c r="E40" s="12" t="s">
        <v>91</v>
      </c>
      <c r="F40" s="8" t="s">
        <v>17</v>
      </c>
      <c r="G40" s="19" t="s">
        <v>64</v>
      </c>
      <c r="H40" s="23">
        <v>235520</v>
      </c>
      <c r="I40" s="13" t="s">
        <v>63</v>
      </c>
      <c r="J40" s="11">
        <v>54.7</v>
      </c>
      <c r="K40" s="16">
        <v>65.81</v>
      </c>
      <c r="L40" s="4" t="s">
        <v>15</v>
      </c>
      <c r="M40" s="8" t="s">
        <v>60</v>
      </c>
      <c r="N40"/>
    </row>
    <row r="41" spans="1:14" s="3" customFormat="1" ht="30" customHeight="1" x14ac:dyDescent="0.25">
      <c r="A41" s="103">
        <v>54</v>
      </c>
      <c r="B41" s="18">
        <v>44691</v>
      </c>
      <c r="C41" s="5" t="s">
        <v>92</v>
      </c>
      <c r="D41" s="12" t="s">
        <v>93</v>
      </c>
      <c r="E41" s="12" t="s">
        <v>94</v>
      </c>
      <c r="F41" s="13" t="s">
        <v>17</v>
      </c>
      <c r="G41" s="19" t="s">
        <v>16</v>
      </c>
      <c r="H41" s="23">
        <v>142621</v>
      </c>
      <c r="I41" s="13" t="s">
        <v>89</v>
      </c>
      <c r="J41" s="11">
        <v>55.96</v>
      </c>
      <c r="K41" s="11">
        <v>225.6</v>
      </c>
      <c r="L41" s="4" t="s">
        <v>20</v>
      </c>
      <c r="M41" s="8" t="s">
        <v>24</v>
      </c>
      <c r="N41"/>
    </row>
    <row r="42" spans="1:14" s="3" customFormat="1" ht="20.25" x14ac:dyDescent="0.25">
      <c r="A42" s="103">
        <v>55</v>
      </c>
      <c r="B42" s="18">
        <v>44691</v>
      </c>
      <c r="C42" s="12" t="s">
        <v>95</v>
      </c>
      <c r="D42" s="12" t="s">
        <v>96</v>
      </c>
      <c r="E42" s="12" t="s">
        <v>97</v>
      </c>
      <c r="F42" s="8" t="s">
        <v>17</v>
      </c>
      <c r="G42" s="19" t="s">
        <v>16</v>
      </c>
      <c r="H42" s="23">
        <v>207660</v>
      </c>
      <c r="I42" s="13" t="s">
        <v>89</v>
      </c>
      <c r="J42" s="11">
        <v>71.55</v>
      </c>
      <c r="K42" s="98">
        <v>988.63</v>
      </c>
      <c r="L42" s="4" t="s">
        <v>20</v>
      </c>
      <c r="M42" s="8" t="s">
        <v>24</v>
      </c>
      <c r="N42" s="82"/>
    </row>
    <row r="43" spans="1:14" s="97" customFormat="1" ht="20.25" x14ac:dyDescent="0.25">
      <c r="A43" s="104">
        <v>56</v>
      </c>
      <c r="B43" s="90">
        <v>44692</v>
      </c>
      <c r="C43" s="91" t="s">
        <v>98</v>
      </c>
      <c r="D43" s="91" t="s">
        <v>99</v>
      </c>
      <c r="E43" s="91" t="s">
        <v>100</v>
      </c>
      <c r="F43" s="92" t="s">
        <v>17</v>
      </c>
      <c r="G43" s="93" t="s">
        <v>16</v>
      </c>
      <c r="H43" s="94">
        <v>48379</v>
      </c>
      <c r="I43" s="13" t="s">
        <v>89</v>
      </c>
      <c r="J43" s="95">
        <v>12.77</v>
      </c>
      <c r="K43" s="101">
        <v>178</v>
      </c>
      <c r="L43" s="4" t="s">
        <v>20</v>
      </c>
      <c r="M43" s="92" t="s">
        <v>60</v>
      </c>
      <c r="N43" s="96"/>
    </row>
    <row r="44" spans="1:14" s="97" customFormat="1" ht="20.25" x14ac:dyDescent="0.25">
      <c r="A44" s="104">
        <v>57</v>
      </c>
      <c r="B44" s="90">
        <v>44692</v>
      </c>
      <c r="C44" s="91" t="s">
        <v>101</v>
      </c>
      <c r="D44" s="91" t="s">
        <v>102</v>
      </c>
      <c r="E44" s="91" t="s">
        <v>103</v>
      </c>
      <c r="F44" s="92" t="s">
        <v>17</v>
      </c>
      <c r="G44" s="93" t="s">
        <v>64</v>
      </c>
      <c r="H44" s="94">
        <v>113050</v>
      </c>
      <c r="I44" s="13" t="s">
        <v>63</v>
      </c>
      <c r="J44" s="95">
        <v>175.7</v>
      </c>
      <c r="K44" s="101">
        <v>1450</v>
      </c>
      <c r="L44" s="4" t="s">
        <v>15</v>
      </c>
      <c r="M44" s="92" t="s">
        <v>23</v>
      </c>
      <c r="N44" s="96"/>
    </row>
    <row r="45" spans="1:14" s="97" customFormat="1" ht="20.25" x14ac:dyDescent="0.25">
      <c r="A45" s="104">
        <v>58</v>
      </c>
      <c r="B45" s="90">
        <v>44704</v>
      </c>
      <c r="C45" s="91" t="s">
        <v>133</v>
      </c>
      <c r="D45" s="91" t="s">
        <v>134</v>
      </c>
      <c r="E45" s="91" t="s">
        <v>135</v>
      </c>
      <c r="F45" s="92" t="s">
        <v>17</v>
      </c>
      <c r="G45" s="93" t="s">
        <v>64</v>
      </c>
      <c r="H45" s="94">
        <v>50000</v>
      </c>
      <c r="I45" s="13" t="s">
        <v>63</v>
      </c>
      <c r="J45" s="95">
        <v>164.54</v>
      </c>
      <c r="K45" s="101">
        <v>1345.94</v>
      </c>
      <c r="L45" s="4" t="s">
        <v>15</v>
      </c>
      <c r="M45" s="92" t="s">
        <v>60</v>
      </c>
      <c r="N45" s="96"/>
    </row>
    <row r="46" spans="1:14" s="97" customFormat="1" ht="30" x14ac:dyDescent="0.25">
      <c r="A46" s="104">
        <v>59</v>
      </c>
      <c r="B46" s="90">
        <v>44705</v>
      </c>
      <c r="C46" s="91" t="s">
        <v>136</v>
      </c>
      <c r="D46" s="91" t="s">
        <v>137</v>
      </c>
      <c r="E46" s="91" t="s">
        <v>138</v>
      </c>
      <c r="F46" s="92" t="s">
        <v>17</v>
      </c>
      <c r="G46" s="93" t="s">
        <v>64</v>
      </c>
      <c r="H46" s="94">
        <v>100399</v>
      </c>
      <c r="I46" s="13" t="s">
        <v>63</v>
      </c>
      <c r="J46" s="95">
        <v>53.46</v>
      </c>
      <c r="K46" s="101">
        <v>7040.33</v>
      </c>
      <c r="L46" s="4" t="s">
        <v>15</v>
      </c>
      <c r="M46" s="92" t="s">
        <v>23</v>
      </c>
      <c r="N46" s="96"/>
    </row>
    <row r="47" spans="1:14" s="97" customFormat="1" ht="30" x14ac:dyDescent="0.25">
      <c r="A47" s="104">
        <v>60</v>
      </c>
      <c r="B47" s="90">
        <v>44711</v>
      </c>
      <c r="C47" s="91" t="s">
        <v>139</v>
      </c>
      <c r="D47" s="91" t="s">
        <v>140</v>
      </c>
      <c r="E47" s="91" t="s">
        <v>141</v>
      </c>
      <c r="F47" s="92" t="s">
        <v>17</v>
      </c>
      <c r="G47" s="93" t="s">
        <v>142</v>
      </c>
      <c r="H47" s="94">
        <v>108260</v>
      </c>
      <c r="I47" s="13" t="s">
        <v>63</v>
      </c>
      <c r="J47" s="95">
        <v>104.3</v>
      </c>
      <c r="K47" s="101">
        <v>8932.5</v>
      </c>
      <c r="L47" s="4" t="s">
        <v>15</v>
      </c>
      <c r="M47" s="92" t="s">
        <v>24</v>
      </c>
      <c r="N47" s="96"/>
    </row>
    <row r="48" spans="1:14" s="97" customFormat="1" ht="20.25" x14ac:dyDescent="0.25">
      <c r="A48" s="104">
        <v>61</v>
      </c>
      <c r="B48" s="90">
        <v>44711</v>
      </c>
      <c r="C48" s="91" t="s">
        <v>90</v>
      </c>
      <c r="D48" s="91" t="s">
        <v>154</v>
      </c>
      <c r="E48" s="91" t="s">
        <v>155</v>
      </c>
      <c r="F48" s="92" t="s">
        <v>17</v>
      </c>
      <c r="G48" s="93" t="s">
        <v>64</v>
      </c>
      <c r="H48" s="94">
        <v>310537</v>
      </c>
      <c r="I48" s="13" t="s">
        <v>63</v>
      </c>
      <c r="J48" s="95">
        <v>44.05</v>
      </c>
      <c r="K48" s="10">
        <v>31770.45</v>
      </c>
      <c r="L48" s="4" t="s">
        <v>15</v>
      </c>
      <c r="M48" s="92" t="s">
        <v>23</v>
      </c>
      <c r="N48" s="96"/>
    </row>
    <row r="49" spans="1:14" s="76" customFormat="1" ht="24" customHeight="1" x14ac:dyDescent="0.25">
      <c r="A49" s="52"/>
      <c r="B49" s="53"/>
      <c r="C49" s="44"/>
      <c r="D49" s="54"/>
      <c r="E49" s="54"/>
      <c r="F49" s="55"/>
      <c r="G49" s="79"/>
      <c r="H49" s="56"/>
      <c r="I49" s="57"/>
      <c r="J49" s="58"/>
      <c r="K49" s="80"/>
      <c r="L49" s="50"/>
      <c r="M49" s="55"/>
      <c r="N49" s="14"/>
    </row>
    <row r="50" spans="1:14" s="76" customFormat="1" ht="26.25" x14ac:dyDescent="0.4">
      <c r="A50" s="17"/>
      <c r="B50" s="17"/>
      <c r="C50" s="17"/>
      <c r="D50" s="17"/>
      <c r="E50" s="17"/>
      <c r="F50" s="17"/>
      <c r="G50" s="24" t="s">
        <v>14</v>
      </c>
      <c r="H50" s="85">
        <f>SUM(H37:H48)</f>
        <v>1807096</v>
      </c>
      <c r="I50" s="86"/>
      <c r="J50" s="87">
        <f>SUM(J37:J48)</f>
        <v>940.12999999999988</v>
      </c>
      <c r="K50" s="87">
        <f>SUM(K37:K48)</f>
        <v>86886.34</v>
      </c>
      <c r="L50" s="17"/>
      <c r="M50" s="17"/>
    </row>
    <row r="51" spans="1:14" s="139" customFormat="1" ht="27" thickBot="1" x14ac:dyDescent="0.45">
      <c r="A51" s="140"/>
      <c r="B51" s="140"/>
      <c r="C51" s="140"/>
      <c r="D51" s="140"/>
      <c r="E51" s="140"/>
      <c r="F51" s="140"/>
      <c r="G51" s="141"/>
      <c r="H51" s="165"/>
      <c r="I51" s="166"/>
      <c r="J51" s="167"/>
      <c r="K51" s="167"/>
      <c r="L51" s="140"/>
      <c r="M51" s="140"/>
    </row>
    <row r="52" spans="1:14" s="76" customFormat="1" ht="32.25" customHeight="1" thickBot="1" x14ac:dyDescent="0.45">
      <c r="A52" s="192" t="s">
        <v>58</v>
      </c>
      <c r="B52" s="193"/>
      <c r="C52" s="193"/>
      <c r="D52" s="128"/>
      <c r="E52" s="128"/>
      <c r="F52" s="128"/>
      <c r="G52" s="129"/>
      <c r="H52" s="130"/>
      <c r="I52" s="128"/>
      <c r="J52" s="131"/>
      <c r="K52" s="131"/>
      <c r="L52" s="128"/>
      <c r="M52" s="132"/>
    </row>
    <row r="53" spans="1:14" s="76" customFormat="1" ht="30.75" x14ac:dyDescent="0.25">
      <c r="A53" s="121" t="s">
        <v>53</v>
      </c>
      <c r="B53" s="121" t="s">
        <v>54</v>
      </c>
      <c r="C53" s="122" t="s">
        <v>2</v>
      </c>
      <c r="D53" s="122" t="s">
        <v>3</v>
      </c>
      <c r="E53" s="122" t="s">
        <v>4</v>
      </c>
      <c r="F53" s="122" t="s">
        <v>5</v>
      </c>
      <c r="G53" s="123" t="s">
        <v>6</v>
      </c>
      <c r="H53" s="124" t="s">
        <v>7</v>
      </c>
      <c r="I53" s="125" t="s">
        <v>55</v>
      </c>
      <c r="J53" s="126" t="s">
        <v>56</v>
      </c>
      <c r="K53" s="126" t="s">
        <v>21</v>
      </c>
      <c r="L53" s="122" t="s">
        <v>9</v>
      </c>
      <c r="M53" s="127" t="s">
        <v>10</v>
      </c>
    </row>
    <row r="54" spans="1:14" s="76" customFormat="1" ht="24.75" customHeight="1" x14ac:dyDescent="0.25">
      <c r="A54" s="110"/>
      <c r="B54" s="110"/>
      <c r="C54" s="34"/>
      <c r="D54" s="34"/>
      <c r="E54" s="34"/>
      <c r="F54" s="34"/>
      <c r="G54" s="111"/>
      <c r="H54" s="112"/>
      <c r="I54" s="113"/>
      <c r="J54" s="114"/>
      <c r="K54" s="114"/>
      <c r="L54" s="34"/>
      <c r="M54" s="115"/>
    </row>
    <row r="55" spans="1:14" s="82" customFormat="1" ht="20.25" x14ac:dyDescent="0.25">
      <c r="A55" s="116">
        <v>6</v>
      </c>
      <c r="B55" s="117">
        <v>44700</v>
      </c>
      <c r="C55" s="118" t="s">
        <v>106</v>
      </c>
      <c r="D55" s="118" t="s">
        <v>107</v>
      </c>
      <c r="E55" s="118" t="s">
        <v>108</v>
      </c>
      <c r="F55" s="119" t="s">
        <v>17</v>
      </c>
      <c r="G55" s="119" t="s">
        <v>16</v>
      </c>
      <c r="H55" s="89">
        <v>156592</v>
      </c>
      <c r="I55" s="119" t="s">
        <v>59</v>
      </c>
      <c r="J55" s="120">
        <v>138.68</v>
      </c>
      <c r="K55" s="120">
        <v>1246.26</v>
      </c>
      <c r="L55" s="81" t="s">
        <v>15</v>
      </c>
      <c r="M55" s="119" t="s">
        <v>23</v>
      </c>
    </row>
    <row r="56" spans="1:14" s="76" customFormat="1" ht="32.25" customHeight="1" x14ac:dyDescent="0.25"/>
    <row r="57" spans="1:14" s="76" customFormat="1" ht="26.25" x14ac:dyDescent="0.4">
      <c r="A57" s="194"/>
      <c r="B57" s="194"/>
      <c r="C57" s="134"/>
      <c r="D57" s="134"/>
      <c r="E57" s="134"/>
      <c r="F57" s="134"/>
      <c r="G57" s="135" t="s">
        <v>14</v>
      </c>
      <c r="H57" s="136">
        <f>SUM(H55:H55)</f>
        <v>156592</v>
      </c>
      <c r="I57" s="137"/>
      <c r="J57" s="138">
        <f>SUM(J55:J55)</f>
        <v>138.68</v>
      </c>
      <c r="K57" s="138">
        <f>SUM(K55:K55)</f>
        <v>1246.26</v>
      </c>
      <c r="L57" s="134"/>
    </row>
    <row r="58" spans="1:14" s="139" customFormat="1" ht="26.25" x14ac:dyDescent="0.4">
      <c r="A58" s="169"/>
      <c r="B58" s="169"/>
      <c r="G58" s="170"/>
      <c r="H58" s="171"/>
      <c r="I58" s="172"/>
      <c r="J58" s="163"/>
      <c r="K58" s="163"/>
    </row>
    <row r="59" spans="1:14" s="139" customFormat="1" ht="26.25" x14ac:dyDescent="0.4">
      <c r="A59" s="186"/>
      <c r="B59" s="186"/>
      <c r="G59" s="170"/>
      <c r="H59" s="171"/>
      <c r="I59" s="172"/>
      <c r="J59" s="163"/>
      <c r="K59" s="163"/>
    </row>
    <row r="60" spans="1:14" s="139" customFormat="1" ht="26.25" x14ac:dyDescent="0.4">
      <c r="A60" s="182"/>
      <c r="B60" s="182"/>
      <c r="G60" s="170"/>
      <c r="H60" s="171"/>
      <c r="I60" s="172"/>
      <c r="J60" s="163"/>
      <c r="K60" s="163"/>
    </row>
    <row r="61" spans="1:14" s="139" customFormat="1" ht="26.25" x14ac:dyDescent="0.4">
      <c r="A61" s="182"/>
      <c r="B61" s="182"/>
      <c r="G61" s="170"/>
      <c r="H61" s="171"/>
      <c r="I61" s="172"/>
      <c r="J61" s="163"/>
      <c r="K61" s="163"/>
    </row>
    <row r="62" spans="1:14" s="139" customFormat="1" ht="26.25" x14ac:dyDescent="0.4">
      <c r="A62" s="182"/>
      <c r="B62" s="182"/>
      <c r="G62" s="170"/>
      <c r="H62" s="171"/>
      <c r="I62" s="172"/>
      <c r="J62" s="163"/>
      <c r="K62" s="163"/>
    </row>
    <row r="63" spans="1:14" s="139" customFormat="1" ht="27" thickBot="1" x14ac:dyDescent="0.45">
      <c r="A63" s="182"/>
      <c r="B63" s="182"/>
      <c r="G63" s="170"/>
      <c r="H63" s="171"/>
      <c r="I63" s="172"/>
      <c r="J63" s="163"/>
      <c r="K63" s="163"/>
    </row>
    <row r="64" spans="1:14" ht="28.5" customHeight="1" thickBot="1" x14ac:dyDescent="0.3">
      <c r="A64" s="152" t="s">
        <v>65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4"/>
    </row>
    <row r="65" spans="1:14" s="76" customFormat="1" ht="25.5" x14ac:dyDescent="0.25">
      <c r="A65" s="133" t="s">
        <v>62</v>
      </c>
      <c r="B65" s="155" t="s">
        <v>54</v>
      </c>
      <c r="C65" s="155" t="s">
        <v>2</v>
      </c>
      <c r="D65" s="155" t="s">
        <v>3</v>
      </c>
      <c r="E65" s="155" t="s">
        <v>4</v>
      </c>
      <c r="F65" s="155" t="s">
        <v>5</v>
      </c>
      <c r="G65" s="156" t="s">
        <v>6</v>
      </c>
      <c r="H65" s="156" t="s">
        <v>7</v>
      </c>
      <c r="I65" s="156" t="s">
        <v>55</v>
      </c>
      <c r="J65" s="156" t="s">
        <v>56</v>
      </c>
      <c r="K65" s="156" t="s">
        <v>61</v>
      </c>
      <c r="L65" s="157" t="s">
        <v>10</v>
      </c>
    </row>
    <row r="66" spans="1:14" s="76" customFormat="1" ht="15.75" x14ac:dyDescent="0.25">
      <c r="A66" s="158"/>
      <c r="B66" s="158"/>
      <c r="C66" s="158"/>
      <c r="D66" s="158"/>
      <c r="E66" s="158"/>
      <c r="F66" s="158"/>
      <c r="G66" s="159"/>
      <c r="H66" s="159"/>
      <c r="I66" s="159"/>
      <c r="J66" s="159"/>
      <c r="K66" s="159"/>
      <c r="L66" s="158"/>
    </row>
    <row r="67" spans="1:14" s="76" customFormat="1" ht="120" x14ac:dyDescent="0.25">
      <c r="A67" s="168">
        <v>39</v>
      </c>
      <c r="B67" s="160">
        <v>44694</v>
      </c>
      <c r="C67" s="161" t="s">
        <v>104</v>
      </c>
      <c r="D67" s="142" t="s">
        <v>105</v>
      </c>
      <c r="E67" s="142" t="s">
        <v>158</v>
      </c>
      <c r="F67" s="142" t="s">
        <v>25</v>
      </c>
      <c r="G67" s="150" t="s">
        <v>16</v>
      </c>
      <c r="H67" s="162">
        <v>66788</v>
      </c>
      <c r="I67" s="150" t="s">
        <v>66</v>
      </c>
      <c r="J67" s="151">
        <v>66.25</v>
      </c>
      <c r="K67" s="150" t="s">
        <v>15</v>
      </c>
      <c r="L67" s="142" t="s">
        <v>60</v>
      </c>
    </row>
    <row r="68" spans="1:14" s="76" customFormat="1" ht="26.25" x14ac:dyDescent="0.4">
      <c r="A68" s="143"/>
      <c r="B68" s="143"/>
      <c r="C68" s="143"/>
      <c r="D68" s="143"/>
      <c r="E68" s="143"/>
      <c r="F68" s="143"/>
      <c r="G68" s="144"/>
      <c r="H68" s="145"/>
      <c r="I68" s="146"/>
      <c r="J68" s="147"/>
      <c r="K68" s="143"/>
      <c r="L68" s="143"/>
    </row>
    <row r="69" spans="1:14" ht="26.25" x14ac:dyDescent="0.4">
      <c r="A69" s="143"/>
      <c r="B69" s="143"/>
      <c r="C69" s="143"/>
      <c r="D69" s="143"/>
      <c r="E69" s="143"/>
      <c r="F69" s="143"/>
      <c r="G69" s="148" t="s">
        <v>14</v>
      </c>
      <c r="H69" s="188">
        <f>SUM(H67)</f>
        <v>66788</v>
      </c>
      <c r="I69" s="164"/>
      <c r="J69" s="149">
        <f>SUM(J67)</f>
        <v>66.25</v>
      </c>
      <c r="K69" s="163"/>
      <c r="L69" s="143"/>
    </row>
    <row r="70" spans="1:14" s="139" customFormat="1" ht="26.25" x14ac:dyDescent="0.4">
      <c r="A70" s="143"/>
      <c r="B70" s="143"/>
      <c r="C70" s="143"/>
      <c r="D70" s="143"/>
      <c r="E70" s="143"/>
      <c r="F70" s="143"/>
      <c r="G70" s="170"/>
      <c r="H70" s="171"/>
      <c r="I70" s="172"/>
      <c r="J70" s="173"/>
      <c r="K70" s="163"/>
      <c r="L70" s="143"/>
    </row>
    <row r="72" spans="1:14" ht="26.25" x14ac:dyDescent="0.4">
      <c r="G72" s="148" t="s">
        <v>67</v>
      </c>
      <c r="H72" s="189">
        <f>SUM(H69,H57,H50,H29)</f>
        <v>15097793</v>
      </c>
      <c r="I72" s="190"/>
      <c r="J72" s="191">
        <f>SUM(J69,J57,J50,J29)</f>
        <v>4169.9799999999996</v>
      </c>
      <c r="K72" s="191">
        <f>SUM(K69,K57,K50,K29)</f>
        <v>131179.24</v>
      </c>
      <c r="L72" s="139"/>
      <c r="M72" s="139"/>
      <c r="N72" s="139"/>
    </row>
    <row r="74" spans="1:14" s="139" customFormat="1" x14ac:dyDescent="0.25"/>
    <row r="75" spans="1:14" s="139" customFormat="1" x14ac:dyDescent="0.25"/>
    <row r="76" spans="1:14" s="139" customFormat="1" x14ac:dyDescent="0.25"/>
    <row r="79" spans="1:14" x14ac:dyDescent="0.25">
      <c r="E79" s="140"/>
    </row>
    <row r="80" spans="1:14" x14ac:dyDescent="0.25">
      <c r="E80" s="140"/>
    </row>
    <row r="81" spans="1:5" ht="23.25" x14ac:dyDescent="0.35">
      <c r="E81" s="183" t="s">
        <v>68</v>
      </c>
    </row>
    <row r="82" spans="1:5" ht="23.25" x14ac:dyDescent="0.35">
      <c r="E82" s="183" t="s">
        <v>69</v>
      </c>
    </row>
    <row r="83" spans="1:5" ht="23.25" x14ac:dyDescent="0.35">
      <c r="E83" s="183" t="s">
        <v>70</v>
      </c>
    </row>
    <row r="84" spans="1:5" ht="15.75" x14ac:dyDescent="0.25">
      <c r="A84" s="184"/>
      <c r="B84" s="184"/>
      <c r="C84" s="184"/>
    </row>
    <row r="85" spans="1:5" ht="15.75" x14ac:dyDescent="0.25">
      <c r="A85" s="184" t="s">
        <v>71</v>
      </c>
      <c r="B85" s="184"/>
      <c r="C85" s="184"/>
    </row>
    <row r="86" spans="1:5" ht="15.75" x14ac:dyDescent="0.25">
      <c r="A86" s="184" t="s">
        <v>72</v>
      </c>
      <c r="B86" s="185">
        <f ca="1">TODAY()</f>
        <v>44718</v>
      </c>
      <c r="C86" s="184"/>
    </row>
    <row r="87" spans="1:5" ht="15.75" x14ac:dyDescent="0.25">
      <c r="A87" s="184"/>
      <c r="B87" s="184"/>
      <c r="C87" s="184"/>
    </row>
  </sheetData>
  <mergeCells count="34">
    <mergeCell ref="F33:F35"/>
    <mergeCell ref="G33:G35"/>
    <mergeCell ref="A6:M7"/>
    <mergeCell ref="A14:M15"/>
    <mergeCell ref="A31:M32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A16:A18"/>
    <mergeCell ref="D16:D18"/>
    <mergeCell ref="A52:C52"/>
    <mergeCell ref="A57:B57"/>
    <mergeCell ref="N14:N15"/>
    <mergeCell ref="N16:N18"/>
    <mergeCell ref="H33:H35"/>
    <mergeCell ref="L33:L35"/>
    <mergeCell ref="M33:M35"/>
    <mergeCell ref="K33:K35"/>
    <mergeCell ref="J33:J35"/>
    <mergeCell ref="B33:B35"/>
    <mergeCell ref="E33:E35"/>
    <mergeCell ref="C33:C35"/>
    <mergeCell ref="B16:B18"/>
    <mergeCell ref="I33:I35"/>
    <mergeCell ref="D33:D35"/>
    <mergeCell ref="A33:A35"/>
  </mergeCells>
  <printOptions horizontalCentered="1"/>
  <pageMargins left="0.23622047244094491" right="0.23622047244094491" top="0.74803149606299213" bottom="0.74803149606299213" header="0.31496062992125984" footer="0.31496062992125984"/>
  <pageSetup paperSize="41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5" t="s">
        <v>26</v>
      </c>
      <c r="B3" s="26"/>
      <c r="C3" s="26"/>
      <c r="D3" s="26"/>
      <c r="E3" s="26"/>
      <c r="F3" s="26"/>
      <c r="G3" s="27"/>
      <c r="H3" s="28"/>
      <c r="I3" s="26"/>
      <c r="J3" s="29"/>
      <c r="K3" s="26"/>
      <c r="L3" s="30"/>
    </row>
    <row r="4" spans="1:12" ht="15" customHeight="1" x14ac:dyDescent="0.25">
      <c r="A4" s="240"/>
      <c r="B4" s="241"/>
      <c r="C4" s="63"/>
      <c r="D4" s="63"/>
      <c r="E4" s="63"/>
      <c r="F4" s="63"/>
      <c r="G4" s="64"/>
      <c r="H4" s="242" t="s">
        <v>7</v>
      </c>
      <c r="I4" s="245" t="s">
        <v>30</v>
      </c>
      <c r="J4" s="242" t="s">
        <v>27</v>
      </c>
      <c r="K4" s="245" t="s">
        <v>9</v>
      </c>
      <c r="L4" s="242" t="s">
        <v>10</v>
      </c>
    </row>
    <row r="5" spans="1:12" ht="11.25" customHeight="1" thickBot="1" x14ac:dyDescent="0.3">
      <c r="A5" s="246" t="s">
        <v>28</v>
      </c>
      <c r="B5" s="247"/>
      <c r="C5" s="65" t="s">
        <v>2</v>
      </c>
      <c r="D5" s="65" t="s">
        <v>29</v>
      </c>
      <c r="E5" s="65" t="s">
        <v>4</v>
      </c>
      <c r="F5" s="65" t="s">
        <v>5</v>
      </c>
      <c r="G5" s="66" t="s">
        <v>6</v>
      </c>
      <c r="H5" s="243"/>
      <c r="I5" s="243"/>
      <c r="J5" s="243"/>
      <c r="K5" s="243"/>
      <c r="L5" s="243"/>
    </row>
    <row r="6" spans="1:12" ht="15.75" hidden="1" customHeight="1" thickBot="1" x14ac:dyDescent="0.3">
      <c r="A6" s="248"/>
      <c r="B6" s="249"/>
      <c r="C6" s="67"/>
      <c r="D6" s="67"/>
      <c r="E6" s="67"/>
      <c r="F6" s="67"/>
      <c r="G6" s="66" t="s">
        <v>31</v>
      </c>
      <c r="H6" s="243"/>
      <c r="I6" s="243"/>
      <c r="J6" s="243"/>
      <c r="K6" s="243"/>
      <c r="L6" s="243"/>
    </row>
    <row r="7" spans="1:12" x14ac:dyDescent="0.25">
      <c r="A7" s="68"/>
      <c r="B7" s="69"/>
      <c r="C7" s="67"/>
      <c r="D7" s="67"/>
      <c r="E7" s="67"/>
      <c r="F7" s="67"/>
      <c r="G7" s="66"/>
      <c r="H7" s="243"/>
      <c r="I7" s="243"/>
      <c r="J7" s="243"/>
      <c r="K7" s="243"/>
      <c r="L7" s="243"/>
    </row>
    <row r="8" spans="1:12" x14ac:dyDescent="0.25">
      <c r="A8" s="70" t="s">
        <v>32</v>
      </c>
      <c r="B8" s="71" t="s">
        <v>33</v>
      </c>
      <c r="C8" s="72"/>
      <c r="D8" s="72"/>
      <c r="E8" s="72"/>
      <c r="F8" s="72"/>
      <c r="G8" s="73"/>
      <c r="H8" s="244"/>
      <c r="I8" s="244"/>
      <c r="J8" s="244"/>
      <c r="K8" s="244"/>
      <c r="L8" s="244"/>
    </row>
    <row r="9" spans="1:12" x14ac:dyDescent="0.25">
      <c r="A9" s="239"/>
      <c r="B9" s="239"/>
      <c r="C9" s="74"/>
      <c r="D9" s="74"/>
      <c r="E9" s="74"/>
      <c r="F9" s="74"/>
      <c r="G9" s="74"/>
      <c r="H9" s="239"/>
      <c r="I9" s="239"/>
      <c r="J9" s="74"/>
      <c r="K9" s="74"/>
      <c r="L9" s="74"/>
    </row>
    <row r="10" spans="1:12" x14ac:dyDescent="0.25">
      <c r="A10" s="60" t="s">
        <v>34</v>
      </c>
      <c r="B10" s="231">
        <v>43699</v>
      </c>
      <c r="C10" s="232" t="s">
        <v>36</v>
      </c>
      <c r="D10" s="236" t="s">
        <v>37</v>
      </c>
      <c r="E10" s="236" t="s">
        <v>38</v>
      </c>
      <c r="F10" s="230" t="s">
        <v>25</v>
      </c>
      <c r="G10" s="230" t="s">
        <v>16</v>
      </c>
      <c r="H10" s="237">
        <v>27378</v>
      </c>
      <c r="I10" s="227" t="s">
        <v>39</v>
      </c>
      <c r="J10" s="228">
        <v>980.50699999999995</v>
      </c>
      <c r="K10" s="234" t="s">
        <v>15</v>
      </c>
      <c r="L10" s="230" t="s">
        <v>23</v>
      </c>
    </row>
    <row r="11" spans="1:12" x14ac:dyDescent="0.25">
      <c r="A11" s="60" t="s">
        <v>35</v>
      </c>
      <c r="B11" s="231"/>
      <c r="C11" s="233"/>
      <c r="D11" s="236"/>
      <c r="E11" s="236"/>
      <c r="F11" s="230"/>
      <c r="G11" s="230"/>
      <c r="H11" s="238"/>
      <c r="I11" s="227"/>
      <c r="J11" s="228"/>
      <c r="K11" s="235"/>
      <c r="L11" s="230"/>
    </row>
    <row r="12" spans="1:12" x14ac:dyDescent="0.25">
      <c r="A12" s="60" t="s">
        <v>40</v>
      </c>
      <c r="B12" s="231">
        <v>43705</v>
      </c>
      <c r="C12" s="232" t="s">
        <v>48</v>
      </c>
      <c r="D12" s="236" t="s">
        <v>49</v>
      </c>
      <c r="E12" s="236" t="s">
        <v>42</v>
      </c>
      <c r="F12" s="230" t="s">
        <v>25</v>
      </c>
      <c r="G12" s="230" t="s">
        <v>16</v>
      </c>
      <c r="H12" s="237">
        <v>29178</v>
      </c>
      <c r="I12" s="227" t="s">
        <v>39</v>
      </c>
      <c r="J12" s="228">
        <v>1048.3399999999999</v>
      </c>
      <c r="K12" s="229" t="s">
        <v>15</v>
      </c>
      <c r="L12" s="230" t="s">
        <v>23</v>
      </c>
    </row>
    <row r="13" spans="1:12" x14ac:dyDescent="0.25">
      <c r="A13" s="61" t="s">
        <v>41</v>
      </c>
      <c r="B13" s="231"/>
      <c r="C13" s="233"/>
      <c r="D13" s="236"/>
      <c r="E13" s="236"/>
      <c r="F13" s="230"/>
      <c r="G13" s="230"/>
      <c r="H13" s="238"/>
      <c r="I13" s="227"/>
      <c r="J13" s="228"/>
      <c r="K13" s="229"/>
      <c r="L13" s="230"/>
    </row>
    <row r="14" spans="1:12" x14ac:dyDescent="0.25">
      <c r="A14" s="62" t="s">
        <v>43</v>
      </c>
      <c r="B14" s="231">
        <v>43706</v>
      </c>
      <c r="C14" s="232" t="s">
        <v>45</v>
      </c>
      <c r="D14" s="232" t="s">
        <v>46</v>
      </c>
      <c r="E14" s="232" t="s">
        <v>47</v>
      </c>
      <c r="F14" s="230" t="s">
        <v>25</v>
      </c>
      <c r="G14" s="230" t="s">
        <v>16</v>
      </c>
      <c r="H14" s="226">
        <v>27378</v>
      </c>
      <c r="I14" s="227" t="s">
        <v>39</v>
      </c>
      <c r="J14" s="228">
        <v>2158.1999999999998</v>
      </c>
      <c r="K14" s="229" t="s">
        <v>15</v>
      </c>
      <c r="L14" s="230" t="s">
        <v>18</v>
      </c>
    </row>
    <row r="15" spans="1:12" x14ac:dyDescent="0.25">
      <c r="A15" s="61" t="s">
        <v>44</v>
      </c>
      <c r="B15" s="231"/>
      <c r="C15" s="233"/>
      <c r="D15" s="233"/>
      <c r="E15" s="233"/>
      <c r="F15" s="230"/>
      <c r="G15" s="230"/>
      <c r="H15" s="226"/>
      <c r="I15" s="227"/>
      <c r="J15" s="228"/>
      <c r="K15" s="229"/>
      <c r="L15" s="230"/>
    </row>
    <row r="16" spans="1:12" ht="16.5" thickBot="1" x14ac:dyDescent="0.3">
      <c r="A16" s="36"/>
      <c r="B16" s="35"/>
      <c r="C16" s="34"/>
      <c r="D16" s="34"/>
      <c r="E16" s="34"/>
      <c r="F16" s="34"/>
      <c r="G16" s="37"/>
      <c r="H16" s="38"/>
      <c r="I16" s="39"/>
      <c r="J16" s="40"/>
      <c r="K16" s="41"/>
      <c r="L16" s="34"/>
    </row>
    <row r="17" spans="1:12" ht="29.25" thickBot="1" x14ac:dyDescent="0.5">
      <c r="A17" s="20"/>
      <c r="B17" s="20"/>
      <c r="C17" s="31"/>
      <c r="D17" s="32"/>
      <c r="E17" s="21"/>
      <c r="F17" s="224" t="s">
        <v>14</v>
      </c>
      <c r="G17" s="225"/>
      <c r="H17" s="75">
        <f>SUM(H10:H11:H12:H13,H14,H15)</f>
        <v>83934</v>
      </c>
      <c r="I17" s="33"/>
      <c r="J17" s="59">
        <f>SUM(J10,J15)</f>
        <v>980.50699999999995</v>
      </c>
      <c r="K17" s="20"/>
      <c r="L17" s="20"/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2022-06-02T20:13:56Z</cp:lastPrinted>
  <dcterms:created xsi:type="dcterms:W3CDTF">2011-04-07T12:29:15Z</dcterms:created>
  <dcterms:modified xsi:type="dcterms:W3CDTF">2022-06-06T16:00:38Z</dcterms:modified>
</cp:coreProperties>
</file>