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9" i="1" l="1"/>
  <c r="H59" i="1"/>
  <c r="K45" i="1" l="1"/>
  <c r="J45" i="1"/>
  <c r="H45" i="1"/>
  <c r="K24" i="1" l="1"/>
  <c r="J24" i="1"/>
  <c r="H24" i="1"/>
  <c r="K39" i="1" l="1"/>
  <c r="K62" i="1" s="1"/>
  <c r="B68" i="1" l="1"/>
  <c r="J39" i="1" l="1"/>
  <c r="J62" i="1" s="1"/>
  <c r="H39" i="1"/>
  <c r="H62" i="1" s="1"/>
  <c r="J17" i="2"/>
  <c r="H17" i="2"/>
</calcChain>
</file>

<file path=xl/sharedStrings.xml><?xml version="1.0" encoding="utf-8"?>
<sst xmlns="http://schemas.openxmlformats.org/spreadsheetml/2006/main" count="218" uniqueCount="121">
  <si>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</si>
  <si>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</si>
  <si>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</si>
  <si>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</si>
  <si>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</si>
  <si>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</si>
  <si>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</si>
  <si>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</si>
  <si>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</si>
  <si>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</si>
  <si>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</si>
  <si>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</si>
  <si>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</si>
  <si>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</si>
  <si>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</si>
  <si>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</si>
  <si>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</si>
  <si>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</si>
  <si>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</si>
  <si>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</si>
  <si>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</si>
  <si>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</si>
  <si>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</si>
  <si>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</si>
  <si>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</si>
  <si>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</si>
  <si>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</si>
  <si>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</si>
  <si>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</si>
  <si>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</si>
  <si>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</si>
  <si>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</si>
  <si>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</si>
  <si>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</si>
  <si>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</si>
  <si>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</si>
  <si>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</si>
  <si>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</si>
  <si>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</si>
  <si>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</si>
  <si>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</si>
  <si>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</si>
  <si>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</si>
  <si>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</si>
  <si>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</si>
  <si>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</si>
  <si>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</si>
  <si>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</si>
  <si>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</si>
  <si>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LGUC., OGUC Y PRC</t>
  </si>
  <si>
    <t xml:space="preserve"> </t>
  </si>
  <si>
    <t>N. JOFRE</t>
  </si>
  <si>
    <t>MODIFICACION</t>
  </si>
  <si>
    <t>TOTAL</t>
  </si>
  <si>
    <t>ARQUITECTO</t>
  </si>
  <si>
    <t>LA REINA</t>
  </si>
  <si>
    <t>AMPLIACION</t>
  </si>
  <si>
    <t>CENTRO MEDICO</t>
  </si>
  <si>
    <t>KLAUS GUNTHER KARQUE ABUHADBA</t>
  </si>
  <si>
    <t>PASAJE PRIVADO CARLOS OSSANDON BARROS 1851-B</t>
  </si>
  <si>
    <t>FERNANDO JARA MOLINA</t>
  </si>
  <si>
    <t>CLAUDIA MUÑOZ MUÑOZ</t>
  </si>
  <si>
    <t>PASAJE PRIVADO SANTA RITA 787-J</t>
  </si>
  <si>
    <t>FRED PEREZ BUSTAMANTE</t>
  </si>
  <si>
    <t>JUAN BETTIZ BARREDA</t>
  </si>
  <si>
    <t>AV. OSSA 235 OF. 980</t>
  </si>
  <si>
    <t>NICOLAS BURGOS MARTINEZ</t>
  </si>
  <si>
    <t>PASAJE PRIVADO FRANCISCO VILLAGRA 6600-J</t>
  </si>
  <si>
    <t>CRISTIAN JORQUERA HERMOSILLA</t>
  </si>
  <si>
    <t>WALMART CHILE S.A.</t>
  </si>
  <si>
    <t>JORGE ALESSANDRI 1131</t>
  </si>
  <si>
    <t>CARLOS VIAL ERCILLA</t>
  </si>
  <si>
    <t>HERNAN FUENZALIDA LIZAMA</t>
  </si>
  <si>
    <t>PRINCIPE DE GALES 5861</t>
  </si>
  <si>
    <t>MARCELA VILLARROEL</t>
  </si>
  <si>
    <t>VETERINARIA</t>
  </si>
  <si>
    <t>A N T E P R O Y E C T O S</t>
  </si>
  <si>
    <t>PERMISO N°</t>
  </si>
  <si>
    <t>RESOLUCION FECHA</t>
  </si>
  <si>
    <t>DESCIPCION PROYECTO</t>
  </si>
  <si>
    <t>SUPERFICIE M2</t>
  </si>
  <si>
    <t>ANTEPROYECTO</t>
  </si>
  <si>
    <r>
      <t>R E S  O L U C I O N E S</t>
    </r>
    <r>
      <rPr>
        <sz val="22"/>
        <color rgb="FF000000"/>
        <rFont val="Arial"/>
        <family val="2"/>
      </rPr>
      <t xml:space="preserve"> </t>
    </r>
  </si>
  <si>
    <t>SOCIEDAD INMOBILIARIA E ING. Y CONST. RUPANCO LTDA.</t>
  </si>
  <si>
    <t>LOS CORCOLENES 6936</t>
  </si>
  <si>
    <t>GONZALO PEREZ NANJARI</t>
  </si>
  <si>
    <t>CAROLINA GOLDSACK</t>
  </si>
  <si>
    <t>2526-A</t>
  </si>
  <si>
    <t>LR-2562</t>
  </si>
  <si>
    <t>AGRICOLA E INMOBILIARIA QUINTETO LTDA.</t>
  </si>
  <si>
    <t>MARIA MONVEL 1843 Y 1793</t>
  </si>
  <si>
    <t>ANDRES ARRIAGADA ROSENBLUM</t>
  </si>
  <si>
    <t>MODIFICACION DESLINDES</t>
  </si>
  <si>
    <t>2627-A</t>
  </si>
  <si>
    <t>LR-2563</t>
  </si>
  <si>
    <t>22/082022</t>
  </si>
  <si>
    <t>INMOBILIRIA A. C. SPA.</t>
  </si>
  <si>
    <t>AV. OSSA  /  LAS ABEJAS 2345, 2361, 5714, 5730 , 5744</t>
  </si>
  <si>
    <t xml:space="preserve">JUAN LILLO  YAKSIC </t>
  </si>
  <si>
    <t>FUSION 5 LOTES</t>
  </si>
  <si>
    <t>GABRIEL CONCHA MENDEZ / MATIAS DONOSO SERRANO</t>
  </si>
  <si>
    <t>CENTELLAS ORIENTES 2741</t>
  </si>
  <si>
    <t>RAFAEL DONOSO REBLE</t>
  </si>
  <si>
    <t>26.08.2022</t>
  </si>
  <si>
    <t>NUEVOS DESARROLLOS S.A.</t>
  </si>
  <si>
    <t>AV. LARRAIN 5862 L-B3021-3025</t>
  </si>
  <si>
    <t>JUAN MUÑOZ M.</t>
  </si>
  <si>
    <t>CATALINA BRAVO BRAVO</t>
  </si>
  <si>
    <t>CAMBERRA 511</t>
  </si>
  <si>
    <t>MARIA INES SAEZ</t>
  </si>
  <si>
    <t>AMPLIACION MAYOR</t>
  </si>
  <si>
    <t>CARLOS LINEROS ECHEVERRIA</t>
  </si>
  <si>
    <t>DIRECTOR DE OBRAS</t>
  </si>
  <si>
    <t>DFL N°2/59, LEY 21.442 COPROPIEDAD INMOBILIARIA</t>
  </si>
  <si>
    <t>6,3 M</t>
  </si>
  <si>
    <t>MODIFICACION DE PROYECTO ALTERACION</t>
  </si>
  <si>
    <t>MODIFICACION DE PROYECTO OBRA NUEVA</t>
  </si>
  <si>
    <t>COMERCIO</t>
  </si>
  <si>
    <t>SAMUEL PEREIRA BUSQUES</t>
  </si>
  <si>
    <t xml:space="preserve">ESTADISTICAS DE PERMISOS, RESOLUCIONES Y OTROS  MES DE AGOSTO 2022     </t>
  </si>
  <si>
    <t>MGA/AEA/mpa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</si>
</sst>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  <numFmt numFmtId="168" formatCode="&quot;$&quot;#,##0"/>
  </numFmts>
  <fonts count="3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62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3" fontId="26" fillId="0" borderId="12" xfId="0" applyNumberFormat="1" applyFont="1" applyFill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/>
    </xf>
    <xf numFmtId="3" fontId="27" fillId="0" borderId="1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2" fontId="11" fillId="3" borderId="0" xfId="0" applyNumberFormat="1" applyFont="1" applyFill="1" applyBorder="1"/>
    <xf numFmtId="42" fontId="23" fillId="3" borderId="0" xfId="1" applyFont="1" applyFill="1" applyBorder="1" applyAlignment="1">
      <alignment horizontal="right"/>
    </xf>
    <xf numFmtId="0" fontId="24" fillId="3" borderId="0" xfId="0" applyFont="1" applyFill="1" applyBorder="1"/>
    <xf numFmtId="4" fontId="23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21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167" fontId="1" fillId="0" borderId="12" xfId="0" applyNumberFormat="1" applyFont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0" fontId="28" fillId="0" borderId="3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3" fontId="2" fillId="3" borderId="19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wrapText="1"/>
    </xf>
    <xf numFmtId="1" fontId="24" fillId="0" borderId="12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2" fontId="11" fillId="2" borderId="12" xfId="0" applyNumberFormat="1" applyFont="1" applyFill="1" applyBorder="1"/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30" fillId="6" borderId="38" xfId="0" applyFont="1" applyFill="1" applyBorder="1" applyAlignment="1">
      <alignment vertical="center"/>
    </xf>
    <xf numFmtId="0" fontId="16" fillId="6" borderId="39" xfId="0" applyFont="1" applyFill="1" applyBorder="1" applyAlignment="1">
      <alignment wrapText="1"/>
    </xf>
    <xf numFmtId="0" fontId="0" fillId="6" borderId="39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0" fillId="0" borderId="62" xfId="0" applyBorder="1" applyAlignment="1">
      <alignment vertical="center" wrapText="1"/>
    </xf>
    <xf numFmtId="0" fontId="24" fillId="7" borderId="12" xfId="0" applyFont="1" applyFill="1" applyBorder="1" applyAlignment="1">
      <alignment horizontal="center" vertical="center" wrapText="1"/>
    </xf>
    <xf numFmtId="6" fontId="11" fillId="2" borderId="12" xfId="0" applyNumberFormat="1" applyFont="1" applyFill="1" applyBorder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10" fillId="5" borderId="12" xfId="0" applyFont="1" applyFill="1" applyBorder="1"/>
    <xf numFmtId="168" fontId="7" fillId="5" borderId="12" xfId="0" applyNumberFormat="1" applyFont="1" applyFill="1" applyBorder="1"/>
    <xf numFmtId="0" fontId="7" fillId="5" borderId="12" xfId="0" applyFont="1" applyFill="1" applyBorder="1"/>
    <xf numFmtId="166" fontId="7" fillId="5" borderId="12" xfId="0" applyNumberFormat="1" applyFont="1" applyFill="1" applyBorder="1"/>
    <xf numFmtId="0" fontId="7" fillId="0" borderId="0" xfId="0" applyFont="1" applyAlignment="1">
      <alignment horizontal="center"/>
    </xf>
    <xf numFmtId="2" fontId="7" fillId="5" borderId="12" xfId="0" applyNumberFormat="1" applyFont="1" applyFill="1" applyBorder="1"/>
    <xf numFmtId="166" fontId="6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6" fontId="2" fillId="3" borderId="24" xfId="0" applyNumberFormat="1" applyFont="1" applyFill="1" applyBorder="1" applyAlignment="1">
      <alignment horizontal="center" vertical="center" wrapText="1"/>
    </xf>
    <xf numFmtId="6" fontId="2" fillId="3" borderId="3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15" fillId="7" borderId="59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15" fillId="7" borderId="41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56" xfId="0" applyFont="1" applyFill="1" applyBorder="1" applyAlignment="1">
      <alignment horizontal="center" vertical="center" wrapText="1"/>
    </xf>
    <xf numFmtId="0" fontId="0" fillId="7" borderId="52" xfId="0" applyFill="1" applyBorder="1" applyAlignment="1">
      <alignment vertical="top" wrapText="1"/>
    </xf>
    <xf numFmtId="0" fontId="0" fillId="7" borderId="53" xfId="0" applyFill="1" applyBorder="1" applyAlignment="1">
      <alignment vertical="top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55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7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42900"/>
          <a:ext cx="3102881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topLeftCell="D1" zoomScale="80" zoomScaleNormal="80" zoomScaleSheetLayoutView="100" zoomScalePageLayoutView="50" workbookViewId="0">
      <selection activeCell="A71" sqref="A71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17" t="s">
        <v>50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107"/>
    </row>
    <row r="7" spans="1:14" ht="10.5" customHeight="1" thickBot="1" x14ac:dyDescent="0.3">
      <c r="A7" s="219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108"/>
    </row>
    <row r="8" spans="1:14" x14ac:dyDescent="0.25">
      <c r="A8" s="227" t="s">
        <v>119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109"/>
    </row>
    <row r="9" spans="1:14" x14ac:dyDescent="0.25">
      <c r="A9" s="229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109"/>
    </row>
    <row r="10" spans="1:14" x14ac:dyDescent="0.25">
      <c r="A10" s="229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109"/>
    </row>
    <row r="11" spans="1:14" ht="6" customHeight="1" thickBot="1" x14ac:dyDescent="0.3">
      <c r="A11" s="230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110"/>
    </row>
    <row r="12" spans="1:14" s="76" customFormat="1" ht="6" customHeight="1" x14ac:dyDescent="0.25">
      <c r="A12" s="105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9"/>
    </row>
    <row r="13" spans="1:14" s="76" customFormat="1" ht="6" customHeight="1" thickBot="1" x14ac:dyDescent="0.3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111"/>
    </row>
    <row r="14" spans="1:14" x14ac:dyDescent="0.25">
      <c r="A14" s="221" t="s">
        <v>12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11"/>
    </row>
    <row r="15" spans="1:14" ht="15.75" thickBot="1" x14ac:dyDescent="0.3">
      <c r="A15" s="223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12"/>
    </row>
    <row r="16" spans="1:14" x14ac:dyDescent="0.25">
      <c r="A16" s="207" t="s">
        <v>0</v>
      </c>
      <c r="B16" s="207" t="s">
        <v>1</v>
      </c>
      <c r="C16" s="232" t="s">
        <v>2</v>
      </c>
      <c r="D16" s="207" t="s">
        <v>3</v>
      </c>
      <c r="E16" s="207" t="s">
        <v>4</v>
      </c>
      <c r="F16" s="207" t="s">
        <v>5</v>
      </c>
      <c r="G16" s="207" t="s">
        <v>6</v>
      </c>
      <c r="H16" s="207" t="s">
        <v>7</v>
      </c>
      <c r="I16" s="207" t="s">
        <v>8</v>
      </c>
      <c r="J16" s="207" t="s">
        <v>11</v>
      </c>
      <c r="K16" s="213" t="s">
        <v>21</v>
      </c>
      <c r="L16" s="207" t="s">
        <v>9</v>
      </c>
      <c r="M16" s="207" t="s">
        <v>10</v>
      </c>
      <c r="N16" s="213" t="s">
        <v>19</v>
      </c>
    </row>
    <row r="17" spans="1:14" x14ac:dyDescent="0.25">
      <c r="A17" s="207"/>
      <c r="B17" s="207"/>
      <c r="C17" s="232"/>
      <c r="D17" s="207"/>
      <c r="E17" s="207"/>
      <c r="F17" s="209"/>
      <c r="G17" s="209"/>
      <c r="H17" s="209"/>
      <c r="I17" s="209"/>
      <c r="J17" s="209"/>
      <c r="K17" s="207"/>
      <c r="L17" s="209"/>
      <c r="M17" s="209"/>
      <c r="N17" s="207"/>
    </row>
    <row r="18" spans="1:14" ht="9" customHeight="1" thickBot="1" x14ac:dyDescent="0.3">
      <c r="A18" s="208"/>
      <c r="B18" s="208"/>
      <c r="C18" s="233"/>
      <c r="D18" s="208"/>
      <c r="E18" s="208"/>
      <c r="F18" s="210"/>
      <c r="G18" s="210"/>
      <c r="H18" s="210"/>
      <c r="I18" s="210"/>
      <c r="J18" s="210"/>
      <c r="K18" s="208"/>
      <c r="L18" s="210"/>
      <c r="M18" s="210"/>
      <c r="N18" s="208"/>
    </row>
    <row r="19" spans="1:14" s="76" customFormat="1" ht="26.25" customHeight="1" x14ac:dyDescent="0.25">
      <c r="A19" s="91"/>
      <c r="B19" s="91"/>
      <c r="C19" s="92"/>
      <c r="D19" s="91"/>
      <c r="E19" s="91"/>
      <c r="F19" s="93"/>
      <c r="G19" s="93"/>
      <c r="H19" s="93"/>
      <c r="I19" s="93"/>
      <c r="J19" s="93"/>
      <c r="K19" s="91"/>
      <c r="L19" s="93"/>
      <c r="M19" s="93"/>
      <c r="N19" s="106"/>
    </row>
    <row r="20" spans="1:14" s="2" customFormat="1" ht="54" customHeight="1" x14ac:dyDescent="0.25">
      <c r="A20" s="87">
        <v>14579</v>
      </c>
      <c r="B20" s="88">
        <v>44795</v>
      </c>
      <c r="C20" s="5" t="s">
        <v>72</v>
      </c>
      <c r="D20" s="5" t="s">
        <v>73</v>
      </c>
      <c r="E20" s="5" t="s">
        <v>74</v>
      </c>
      <c r="F20" s="9" t="s">
        <v>17</v>
      </c>
      <c r="G20" s="9" t="s">
        <v>75</v>
      </c>
      <c r="H20" s="22">
        <v>34125</v>
      </c>
      <c r="I20" s="9" t="s">
        <v>116</v>
      </c>
      <c r="J20" s="10">
        <v>264.60000000000002</v>
      </c>
      <c r="K20" s="78">
        <v>1134</v>
      </c>
      <c r="L20" s="4" t="s">
        <v>15</v>
      </c>
      <c r="M20" s="7" t="s">
        <v>23</v>
      </c>
      <c r="N20" s="77">
        <v>8.1999999999999993</v>
      </c>
    </row>
    <row r="21" spans="1:14" s="2" customFormat="1" ht="30" x14ac:dyDescent="0.25">
      <c r="A21" s="87">
        <v>14580</v>
      </c>
      <c r="B21" s="88">
        <v>44796</v>
      </c>
      <c r="C21" s="5" t="s">
        <v>100</v>
      </c>
      <c r="D21" s="5" t="s">
        <v>101</v>
      </c>
      <c r="E21" s="5" t="s">
        <v>102</v>
      </c>
      <c r="F21" s="9" t="s">
        <v>17</v>
      </c>
      <c r="G21" s="9" t="s">
        <v>16</v>
      </c>
      <c r="H21" s="22">
        <v>157190</v>
      </c>
      <c r="I21" s="9" t="s">
        <v>115</v>
      </c>
      <c r="J21" s="10">
        <v>71.72</v>
      </c>
      <c r="K21" s="10">
        <v>247.8</v>
      </c>
      <c r="L21" s="4" t="s">
        <v>49</v>
      </c>
      <c r="M21" s="7" t="s">
        <v>51</v>
      </c>
      <c r="N21" s="77">
        <v>6.3</v>
      </c>
    </row>
    <row r="22" spans="1:14" s="2" customFormat="1" ht="23.25" x14ac:dyDescent="0.25">
      <c r="A22" s="87">
        <v>14581</v>
      </c>
      <c r="B22" s="88">
        <v>44803</v>
      </c>
      <c r="C22" s="5" t="s">
        <v>107</v>
      </c>
      <c r="D22" s="5" t="s">
        <v>108</v>
      </c>
      <c r="E22" s="5" t="s">
        <v>109</v>
      </c>
      <c r="F22" s="9" t="s">
        <v>17</v>
      </c>
      <c r="G22" s="9" t="s">
        <v>16</v>
      </c>
      <c r="H22" s="22">
        <v>337733</v>
      </c>
      <c r="I22" s="9" t="s">
        <v>110</v>
      </c>
      <c r="J22" s="10">
        <v>104.06</v>
      </c>
      <c r="K22" s="115">
        <v>414.4</v>
      </c>
      <c r="L22" s="4" t="s">
        <v>49</v>
      </c>
      <c r="M22" s="7" t="s">
        <v>51</v>
      </c>
      <c r="N22" s="163" t="s">
        <v>114</v>
      </c>
    </row>
    <row r="23" spans="1:14" s="2" customFormat="1" ht="24" customHeight="1" x14ac:dyDescent="0.25">
      <c r="A23" s="42"/>
      <c r="B23" s="43"/>
      <c r="C23" s="44"/>
      <c r="D23" s="44"/>
      <c r="E23" s="44"/>
      <c r="F23" s="45"/>
      <c r="G23" s="46"/>
      <c r="H23" s="47"/>
      <c r="I23" s="48"/>
      <c r="J23" s="49"/>
      <c r="K23" s="49"/>
      <c r="L23" s="50"/>
      <c r="M23" s="48"/>
      <c r="N23" s="51"/>
    </row>
    <row r="24" spans="1:14" ht="26.25" x14ac:dyDescent="0.4">
      <c r="A24" s="1"/>
      <c r="B24" s="1"/>
      <c r="C24" s="1"/>
      <c r="D24" s="1"/>
      <c r="E24" s="1"/>
      <c r="F24" s="1"/>
      <c r="G24" s="24" t="s">
        <v>14</v>
      </c>
      <c r="H24" s="84">
        <f>SUM(H20:H22)</f>
        <v>529048</v>
      </c>
      <c r="I24" s="85"/>
      <c r="J24" s="86">
        <f>SUM(J20:J22)</f>
        <v>440.38000000000005</v>
      </c>
      <c r="K24" s="86">
        <f>SUM(K20:K22)</f>
        <v>1796.1999999999998</v>
      </c>
    </row>
    <row r="25" spans="1:14" s="96" customFormat="1" ht="27" thickBot="1" x14ac:dyDescent="0.45">
      <c r="A25" s="97"/>
      <c r="B25" s="97"/>
      <c r="C25" s="97"/>
      <c r="D25" s="97"/>
      <c r="E25" s="97"/>
      <c r="F25" s="97"/>
      <c r="G25" s="98"/>
      <c r="H25" s="101"/>
      <c r="I25" s="102"/>
      <c r="J25" s="103"/>
      <c r="K25" s="103"/>
    </row>
    <row r="26" spans="1:14" x14ac:dyDescent="0.25">
      <c r="A26" s="221" t="s">
        <v>13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5"/>
    </row>
    <row r="27" spans="1:14" ht="15.75" thickBot="1" x14ac:dyDescent="0.3">
      <c r="A27" s="223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6"/>
    </row>
    <row r="28" spans="1:14" x14ac:dyDescent="0.25">
      <c r="A28" s="207" t="s">
        <v>0</v>
      </c>
      <c r="B28" s="234" t="s">
        <v>1</v>
      </c>
      <c r="C28" s="207" t="s">
        <v>2</v>
      </c>
      <c r="D28" s="207" t="s">
        <v>3</v>
      </c>
      <c r="E28" s="207" t="s">
        <v>4</v>
      </c>
      <c r="F28" s="207" t="s">
        <v>5</v>
      </c>
      <c r="G28" s="207" t="s">
        <v>6</v>
      </c>
      <c r="H28" s="207" t="s">
        <v>7</v>
      </c>
      <c r="I28" s="207" t="s">
        <v>8</v>
      </c>
      <c r="J28" s="207" t="s">
        <v>11</v>
      </c>
      <c r="K28" s="213" t="s">
        <v>22</v>
      </c>
      <c r="L28" s="207" t="s">
        <v>9</v>
      </c>
      <c r="M28" s="214" t="s">
        <v>10</v>
      </c>
    </row>
    <row r="29" spans="1:14" x14ac:dyDescent="0.25">
      <c r="A29" s="207"/>
      <c r="B29" s="234"/>
      <c r="C29" s="207"/>
      <c r="D29" s="207"/>
      <c r="E29" s="207"/>
      <c r="F29" s="209"/>
      <c r="G29" s="209"/>
      <c r="H29" s="209"/>
      <c r="I29" s="209"/>
      <c r="J29" s="209"/>
      <c r="K29" s="207"/>
      <c r="L29" s="209"/>
      <c r="M29" s="215"/>
    </row>
    <row r="30" spans="1:14" ht="6" customHeight="1" thickBot="1" x14ac:dyDescent="0.3">
      <c r="A30" s="208"/>
      <c r="B30" s="235"/>
      <c r="C30" s="208"/>
      <c r="D30" s="208"/>
      <c r="E30" s="208"/>
      <c r="F30" s="210"/>
      <c r="G30" s="210"/>
      <c r="H30" s="210"/>
      <c r="I30" s="210"/>
      <c r="J30" s="210"/>
      <c r="K30" s="208"/>
      <c r="L30" s="210"/>
      <c r="M30" s="216"/>
    </row>
    <row r="31" spans="1:14" s="76" customFormat="1" ht="27" customHeight="1" x14ac:dyDescent="0.25">
      <c r="A31" s="91"/>
      <c r="B31" s="94"/>
      <c r="C31" s="91"/>
      <c r="D31" s="91"/>
      <c r="E31" s="91"/>
      <c r="F31" s="93"/>
      <c r="G31" s="93"/>
      <c r="H31" s="93"/>
      <c r="I31" s="93"/>
      <c r="J31" s="93"/>
      <c r="K31" s="91"/>
      <c r="L31" s="93"/>
      <c r="M31" s="95"/>
    </row>
    <row r="32" spans="1:14" s="2" customFormat="1" ht="30" x14ac:dyDescent="0.25">
      <c r="A32" s="89">
        <v>75</v>
      </c>
      <c r="B32" s="15">
        <v>44774</v>
      </c>
      <c r="C32" s="5" t="s">
        <v>58</v>
      </c>
      <c r="D32" s="5" t="s">
        <v>59</v>
      </c>
      <c r="E32" s="5" t="s">
        <v>60</v>
      </c>
      <c r="F32" s="7" t="s">
        <v>17</v>
      </c>
      <c r="G32" s="9" t="s">
        <v>16</v>
      </c>
      <c r="H32" s="22">
        <v>35005</v>
      </c>
      <c r="I32" s="13" t="s">
        <v>56</v>
      </c>
      <c r="J32" s="10">
        <v>22.04</v>
      </c>
      <c r="K32" s="10">
        <v>519.75</v>
      </c>
      <c r="L32" s="4" t="s">
        <v>20</v>
      </c>
      <c r="M32" s="7" t="s">
        <v>51</v>
      </c>
      <c r="N32"/>
    </row>
    <row r="33" spans="1:14" s="3" customFormat="1" ht="20.25" x14ac:dyDescent="0.25">
      <c r="A33" s="90">
        <v>76</v>
      </c>
      <c r="B33" s="18">
        <v>44778</v>
      </c>
      <c r="C33" s="5" t="s">
        <v>61</v>
      </c>
      <c r="D33" s="12" t="s">
        <v>62</v>
      </c>
      <c r="E33" s="6" t="s">
        <v>63</v>
      </c>
      <c r="F33" s="8" t="s">
        <v>17</v>
      </c>
      <c r="G33" s="19" t="s">
        <v>16</v>
      </c>
      <c r="H33" s="23">
        <v>184143</v>
      </c>
      <c r="I33" s="13" t="s">
        <v>56</v>
      </c>
      <c r="J33" s="11">
        <v>56.48</v>
      </c>
      <c r="K33" s="10">
        <v>154</v>
      </c>
      <c r="L33" s="4" t="s">
        <v>20</v>
      </c>
      <c r="M33" s="7" t="s">
        <v>51</v>
      </c>
      <c r="N33"/>
    </row>
    <row r="34" spans="1:14" s="3" customFormat="1" ht="30" customHeight="1" x14ac:dyDescent="0.25">
      <c r="A34" s="90">
        <v>77</v>
      </c>
      <c r="B34" s="18">
        <v>44782</v>
      </c>
      <c r="C34" s="12" t="s">
        <v>64</v>
      </c>
      <c r="D34" s="12" t="s">
        <v>65</v>
      </c>
      <c r="E34" s="12" t="s">
        <v>118</v>
      </c>
      <c r="F34" s="8" t="s">
        <v>17</v>
      </c>
      <c r="G34" s="19" t="s">
        <v>57</v>
      </c>
      <c r="H34" s="23">
        <v>128303</v>
      </c>
      <c r="I34" s="13" t="s">
        <v>52</v>
      </c>
      <c r="J34" s="11">
        <v>76.3</v>
      </c>
      <c r="K34" s="116">
        <v>54220.2</v>
      </c>
      <c r="L34" s="4" t="s">
        <v>15</v>
      </c>
      <c r="M34" s="8" t="s">
        <v>51</v>
      </c>
      <c r="N34" s="81"/>
    </row>
    <row r="35" spans="1:14" s="3" customFormat="1" ht="30" x14ac:dyDescent="0.25">
      <c r="A35" s="90">
        <v>78</v>
      </c>
      <c r="B35" s="18">
        <v>44783</v>
      </c>
      <c r="C35" s="5" t="s">
        <v>66</v>
      </c>
      <c r="D35" s="12" t="s">
        <v>67</v>
      </c>
      <c r="E35" s="12" t="s">
        <v>68</v>
      </c>
      <c r="F35" s="8" t="s">
        <v>17</v>
      </c>
      <c r="G35" s="19" t="s">
        <v>16</v>
      </c>
      <c r="H35" s="23">
        <v>230013</v>
      </c>
      <c r="I35" s="13" t="s">
        <v>56</v>
      </c>
      <c r="J35" s="11">
        <v>85.46</v>
      </c>
      <c r="K35" s="16">
        <v>186</v>
      </c>
      <c r="L35" s="4" t="s">
        <v>20</v>
      </c>
      <c r="M35" s="8" t="s">
        <v>23</v>
      </c>
      <c r="N35"/>
    </row>
    <row r="36" spans="1:14" s="3" customFormat="1" ht="30" customHeight="1" x14ac:dyDescent="0.25">
      <c r="A36" s="90">
        <v>79</v>
      </c>
      <c r="B36" s="18">
        <v>44795</v>
      </c>
      <c r="C36" s="5" t="s">
        <v>69</v>
      </c>
      <c r="D36" s="12" t="s">
        <v>70</v>
      </c>
      <c r="E36" s="12" t="s">
        <v>71</v>
      </c>
      <c r="F36" s="13" t="s">
        <v>17</v>
      </c>
      <c r="G36" s="19" t="s">
        <v>117</v>
      </c>
      <c r="H36" s="23">
        <v>550000</v>
      </c>
      <c r="I36" s="13" t="s">
        <v>52</v>
      </c>
      <c r="J36" s="11">
        <v>0</v>
      </c>
      <c r="K36" s="11">
        <v>18648.61</v>
      </c>
      <c r="L36" s="4" t="s">
        <v>15</v>
      </c>
      <c r="M36" s="8" t="s">
        <v>18</v>
      </c>
      <c r="N36"/>
    </row>
    <row r="37" spans="1:14" s="3" customFormat="1" ht="20.25" x14ac:dyDescent="0.25">
      <c r="A37" s="90">
        <v>80</v>
      </c>
      <c r="B37" s="18" t="s">
        <v>103</v>
      </c>
      <c r="C37" s="12" t="s">
        <v>104</v>
      </c>
      <c r="D37" s="12" t="s">
        <v>105</v>
      </c>
      <c r="E37" s="12" t="s">
        <v>106</v>
      </c>
      <c r="F37" s="8" t="s">
        <v>17</v>
      </c>
      <c r="G37" s="19" t="s">
        <v>117</v>
      </c>
      <c r="H37" s="23">
        <v>132460</v>
      </c>
      <c r="I37" s="13" t="s">
        <v>52</v>
      </c>
      <c r="J37" s="11">
        <v>0</v>
      </c>
      <c r="K37" s="10">
        <v>245050.8</v>
      </c>
      <c r="L37" s="4" t="s">
        <v>15</v>
      </c>
      <c r="M37" s="8" t="s">
        <v>18</v>
      </c>
      <c r="N37" s="81"/>
    </row>
    <row r="38" spans="1:14" s="76" customFormat="1" ht="24" customHeight="1" x14ac:dyDescent="0.25">
      <c r="A38" s="52"/>
      <c r="B38" s="53"/>
      <c r="C38" s="44"/>
      <c r="D38" s="54"/>
      <c r="E38" s="54"/>
      <c r="F38" s="55"/>
      <c r="G38" s="79"/>
      <c r="H38" s="56"/>
      <c r="I38" s="57"/>
      <c r="J38" s="58"/>
      <c r="K38" s="80"/>
      <c r="L38" s="50"/>
      <c r="M38" s="55"/>
      <c r="N38" s="14"/>
    </row>
    <row r="39" spans="1:14" s="76" customFormat="1" ht="26.25" x14ac:dyDescent="0.4">
      <c r="A39" s="17"/>
      <c r="B39" s="17"/>
      <c r="C39" s="17"/>
      <c r="D39" s="17"/>
      <c r="E39" s="17"/>
      <c r="F39" s="17"/>
      <c r="G39" s="24" t="s">
        <v>14</v>
      </c>
      <c r="H39" s="84">
        <f>SUM(H32:H37)</f>
        <v>1259924</v>
      </c>
      <c r="I39" s="85"/>
      <c r="J39" s="86">
        <f>SUM(J32:J37)</f>
        <v>240.27999999999997</v>
      </c>
      <c r="K39" s="86">
        <f>SUM(K32:K37)</f>
        <v>318779.36</v>
      </c>
      <c r="L39" s="17"/>
      <c r="M39" s="17"/>
    </row>
    <row r="40" spans="1:14" s="96" customFormat="1" ht="27" thickBot="1" x14ac:dyDescent="0.45">
      <c r="A40" s="97"/>
      <c r="B40" s="97"/>
      <c r="C40" s="97"/>
      <c r="D40" s="97"/>
      <c r="E40" s="97"/>
      <c r="F40" s="97"/>
      <c r="G40" s="98"/>
      <c r="H40" s="101"/>
      <c r="I40" s="102"/>
      <c r="J40" s="103"/>
      <c r="K40" s="103"/>
      <c r="L40" s="97"/>
      <c r="M40" s="97"/>
    </row>
    <row r="41" spans="1:14" s="96" customFormat="1" ht="48" customHeight="1" thickBot="1" x14ac:dyDescent="0.45">
      <c r="A41" s="193" t="s">
        <v>76</v>
      </c>
      <c r="B41" s="194"/>
      <c r="C41" s="194"/>
      <c r="D41" s="118"/>
      <c r="E41" s="118"/>
      <c r="F41" s="118"/>
      <c r="G41" s="119"/>
      <c r="H41" s="120"/>
      <c r="I41" s="118"/>
      <c r="J41" s="121"/>
      <c r="K41" s="121"/>
      <c r="L41" s="118"/>
      <c r="M41" s="122"/>
    </row>
    <row r="42" spans="1:14" s="96" customFormat="1" ht="31.5" thickBot="1" x14ac:dyDescent="0.3">
      <c r="A42" s="123" t="s">
        <v>77</v>
      </c>
      <c r="B42" s="124" t="s">
        <v>78</v>
      </c>
      <c r="C42" s="125" t="s">
        <v>2</v>
      </c>
      <c r="D42" s="125" t="s">
        <v>3</v>
      </c>
      <c r="E42" s="125" t="s">
        <v>4</v>
      </c>
      <c r="F42" s="125" t="s">
        <v>5</v>
      </c>
      <c r="G42" s="126" t="s">
        <v>6</v>
      </c>
      <c r="H42" s="127" t="s">
        <v>7</v>
      </c>
      <c r="I42" s="128" t="s">
        <v>79</v>
      </c>
      <c r="J42" s="129" t="s">
        <v>80</v>
      </c>
      <c r="K42" s="129" t="s">
        <v>21</v>
      </c>
      <c r="L42" s="125" t="s">
        <v>9</v>
      </c>
      <c r="M42" s="130" t="s">
        <v>10</v>
      </c>
    </row>
    <row r="43" spans="1:14" s="96" customFormat="1" ht="30" x14ac:dyDescent="0.25">
      <c r="A43" s="131">
        <v>8</v>
      </c>
      <c r="B43" s="132">
        <v>44797</v>
      </c>
      <c r="C43" s="133" t="s">
        <v>83</v>
      </c>
      <c r="D43" s="133" t="s">
        <v>84</v>
      </c>
      <c r="E43" s="133" t="s">
        <v>85</v>
      </c>
      <c r="F43" s="134" t="s">
        <v>86</v>
      </c>
      <c r="G43" s="135" t="s">
        <v>16</v>
      </c>
      <c r="H43" s="136">
        <v>142892</v>
      </c>
      <c r="I43" s="135" t="s">
        <v>81</v>
      </c>
      <c r="J43" s="137">
        <v>599.6</v>
      </c>
      <c r="K43" s="137">
        <v>750</v>
      </c>
      <c r="L43" s="4" t="s">
        <v>113</v>
      </c>
      <c r="M43" s="134" t="s">
        <v>23</v>
      </c>
    </row>
    <row r="44" spans="1:14" s="96" customFormat="1" x14ac:dyDescent="0.25"/>
    <row r="45" spans="1:14" s="96" customFormat="1" ht="26.25" x14ac:dyDescent="0.4">
      <c r="A45" s="195"/>
      <c r="B45" s="195"/>
      <c r="G45" s="138" t="s">
        <v>14</v>
      </c>
      <c r="H45" s="139">
        <f>SUM(H43:H43)</f>
        <v>142892</v>
      </c>
      <c r="I45" s="140"/>
      <c r="J45" s="141">
        <f>SUM(J43:J43)</f>
        <v>599.6</v>
      </c>
      <c r="K45" s="142">
        <f>SUM(K43:K43)</f>
        <v>750</v>
      </c>
    </row>
    <row r="46" spans="1:14" s="96" customFormat="1" ht="27" thickBot="1" x14ac:dyDescent="0.45">
      <c r="A46" s="99"/>
      <c r="B46" s="99"/>
      <c r="C46" s="99"/>
      <c r="D46" s="99"/>
      <c r="E46" s="99"/>
      <c r="F46" s="99"/>
      <c r="G46" s="143"/>
      <c r="H46" s="144"/>
      <c r="I46" s="145"/>
      <c r="J46" s="146"/>
      <c r="K46" s="99"/>
      <c r="L46" s="99"/>
    </row>
    <row r="47" spans="1:14" s="96" customFormat="1" ht="48" customHeight="1" thickTop="1" thickBot="1" x14ac:dyDescent="0.4">
      <c r="A47" s="147" t="s">
        <v>82</v>
      </c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50"/>
    </row>
    <row r="48" spans="1:14" s="96" customFormat="1" ht="15.75" customHeight="1" thickTop="1" x14ac:dyDescent="0.25">
      <c r="A48" s="196" t="s">
        <v>27</v>
      </c>
      <c r="B48" s="197"/>
      <c r="C48" s="200" t="s">
        <v>2</v>
      </c>
      <c r="D48" s="200" t="s">
        <v>28</v>
      </c>
      <c r="E48" s="200" t="s">
        <v>4</v>
      </c>
      <c r="F48" s="200" t="s">
        <v>5</v>
      </c>
      <c r="G48" s="190" t="s">
        <v>6</v>
      </c>
      <c r="H48" s="178" t="s">
        <v>7</v>
      </c>
      <c r="I48" s="178" t="s">
        <v>29</v>
      </c>
      <c r="J48" s="178" t="s">
        <v>26</v>
      </c>
      <c r="K48" s="178" t="s">
        <v>9</v>
      </c>
      <c r="L48" s="182" t="s">
        <v>10</v>
      </c>
    </row>
    <row r="49" spans="1:14" s="96" customFormat="1" ht="15.75" thickBot="1" x14ac:dyDescent="0.3">
      <c r="A49" s="198"/>
      <c r="B49" s="199"/>
      <c r="C49" s="201"/>
      <c r="D49" s="201"/>
      <c r="E49" s="201"/>
      <c r="F49" s="201"/>
      <c r="G49" s="191"/>
      <c r="H49" s="179"/>
      <c r="I49" s="179"/>
      <c r="J49" s="179"/>
      <c r="K49" s="179"/>
      <c r="L49" s="179"/>
    </row>
    <row r="50" spans="1:14" s="96" customFormat="1" ht="15.75" thickBot="1" x14ac:dyDescent="0.3">
      <c r="A50" s="203"/>
      <c r="B50" s="204"/>
      <c r="C50" s="201"/>
      <c r="D50" s="201"/>
      <c r="E50" s="201"/>
      <c r="F50" s="201"/>
      <c r="G50" s="191"/>
      <c r="H50" s="179"/>
      <c r="I50" s="179"/>
      <c r="J50" s="179"/>
      <c r="K50" s="179"/>
      <c r="L50" s="179"/>
    </row>
    <row r="51" spans="1:14" ht="15.75" thickTop="1" x14ac:dyDescent="0.25">
      <c r="A51" s="205" t="s">
        <v>31</v>
      </c>
      <c r="B51" s="200" t="s">
        <v>32</v>
      </c>
      <c r="C51" s="201"/>
      <c r="D51" s="201"/>
      <c r="E51" s="201"/>
      <c r="F51" s="201"/>
      <c r="G51" s="191"/>
      <c r="H51" s="179"/>
      <c r="I51" s="179"/>
      <c r="J51" s="179"/>
      <c r="K51" s="179"/>
      <c r="L51" s="179"/>
      <c r="M51" s="96"/>
    </row>
    <row r="52" spans="1:14" ht="27" thickBot="1" x14ac:dyDescent="0.45">
      <c r="A52" s="206"/>
      <c r="B52" s="202"/>
      <c r="C52" s="202"/>
      <c r="D52" s="202"/>
      <c r="E52" s="202"/>
      <c r="F52" s="202"/>
      <c r="G52" s="192"/>
      <c r="H52" s="180"/>
      <c r="I52" s="181"/>
      <c r="J52" s="180"/>
      <c r="K52" s="181"/>
      <c r="L52" s="180"/>
      <c r="M52" s="96"/>
      <c r="N52" s="117"/>
    </row>
    <row r="53" spans="1:14" x14ac:dyDescent="0.25">
      <c r="A53" s="183"/>
      <c r="B53" s="184"/>
      <c r="C53" s="151"/>
      <c r="D53" s="151"/>
      <c r="E53" s="151"/>
      <c r="F53" s="151"/>
      <c r="G53" s="151"/>
      <c r="H53" s="185"/>
      <c r="I53" s="186"/>
      <c r="J53" s="151"/>
      <c r="K53" s="151"/>
      <c r="L53" s="151"/>
      <c r="M53" s="96"/>
    </row>
    <row r="54" spans="1:14" s="96" customFormat="1" ht="20.25" customHeight="1" x14ac:dyDescent="0.25">
      <c r="A54" s="152" t="s">
        <v>87</v>
      </c>
      <c r="B54" s="187">
        <v>44777</v>
      </c>
      <c r="C54" s="188" t="s">
        <v>89</v>
      </c>
      <c r="D54" s="188" t="s">
        <v>90</v>
      </c>
      <c r="E54" s="188" t="s">
        <v>91</v>
      </c>
      <c r="F54" s="177" t="s">
        <v>24</v>
      </c>
      <c r="G54" s="177" t="s">
        <v>16</v>
      </c>
      <c r="H54" s="189">
        <v>166235</v>
      </c>
      <c r="I54" s="177" t="s">
        <v>92</v>
      </c>
      <c r="J54" s="176">
        <v>11907.44</v>
      </c>
      <c r="K54" s="177" t="s">
        <v>15</v>
      </c>
      <c r="L54" s="177" t="s">
        <v>23</v>
      </c>
    </row>
    <row r="55" spans="1:14" s="96" customFormat="1" ht="20.25" x14ac:dyDescent="0.25">
      <c r="A55" s="152" t="s">
        <v>88</v>
      </c>
      <c r="B55" s="177"/>
      <c r="C55" s="188"/>
      <c r="D55" s="188"/>
      <c r="E55" s="188"/>
      <c r="F55" s="177"/>
      <c r="G55" s="177"/>
      <c r="H55" s="189"/>
      <c r="I55" s="177"/>
      <c r="J55" s="176"/>
      <c r="K55" s="177"/>
      <c r="L55" s="177"/>
    </row>
    <row r="56" spans="1:14" s="96" customFormat="1" ht="26.25" customHeight="1" x14ac:dyDescent="0.3">
      <c r="A56" s="154" t="s">
        <v>93</v>
      </c>
      <c r="B56" s="165" t="s">
        <v>95</v>
      </c>
      <c r="C56" s="167" t="s">
        <v>96</v>
      </c>
      <c r="D56" s="169" t="s">
        <v>97</v>
      </c>
      <c r="E56" s="164" t="s">
        <v>98</v>
      </c>
      <c r="F56" s="164" t="s">
        <v>24</v>
      </c>
      <c r="G56" s="172" t="s">
        <v>16</v>
      </c>
      <c r="H56" s="170">
        <v>1778</v>
      </c>
      <c r="I56" s="173" t="s">
        <v>99</v>
      </c>
      <c r="J56" s="174">
        <v>2354.65</v>
      </c>
      <c r="K56" s="175" t="s">
        <v>15</v>
      </c>
      <c r="L56" s="164" t="s">
        <v>23</v>
      </c>
      <c r="M56" s="155"/>
      <c r="N56" s="155"/>
    </row>
    <row r="57" spans="1:14" s="96" customFormat="1" ht="26.25" customHeight="1" x14ac:dyDescent="0.3">
      <c r="A57" s="154" t="s">
        <v>94</v>
      </c>
      <c r="B57" s="166"/>
      <c r="C57" s="168"/>
      <c r="D57" s="169"/>
      <c r="E57" s="164"/>
      <c r="F57" s="164"/>
      <c r="G57" s="172"/>
      <c r="H57" s="171"/>
      <c r="I57" s="173"/>
      <c r="J57" s="172"/>
      <c r="K57" s="175"/>
      <c r="L57" s="164"/>
      <c r="M57" s="155"/>
      <c r="N57" s="155"/>
    </row>
    <row r="58" spans="1:14" s="96" customFormat="1" ht="26.25" x14ac:dyDescent="0.4">
      <c r="A58" s="99"/>
      <c r="B58" s="99"/>
      <c r="C58" s="99"/>
      <c r="D58" s="99"/>
      <c r="E58" s="99"/>
      <c r="F58" s="99"/>
      <c r="G58" s="143"/>
      <c r="H58" s="144"/>
      <c r="I58" s="145"/>
      <c r="J58" s="146"/>
      <c r="K58" s="99"/>
      <c r="L58" s="99"/>
    </row>
    <row r="59" spans="1:14" ht="26.25" x14ac:dyDescent="0.4">
      <c r="A59" s="99"/>
      <c r="B59" s="99"/>
      <c r="C59" s="99"/>
      <c r="D59" s="99"/>
      <c r="E59" s="99"/>
      <c r="F59" s="99"/>
      <c r="G59" s="138" t="s">
        <v>14</v>
      </c>
      <c r="H59" s="153">
        <f>SUM(H54:H57)</f>
        <v>168013</v>
      </c>
      <c r="I59" s="140"/>
      <c r="J59" s="141">
        <f>SUM(J54:J57)</f>
        <v>14262.09</v>
      </c>
      <c r="K59" s="100"/>
      <c r="L59" s="99"/>
      <c r="M59" s="96"/>
    </row>
    <row r="61" spans="1:14" x14ac:dyDescent="0.25">
      <c r="E61" s="97"/>
    </row>
    <row r="62" spans="1:14" ht="27.75" x14ac:dyDescent="0.4">
      <c r="E62" s="97"/>
      <c r="G62" s="157" t="s">
        <v>53</v>
      </c>
      <c r="H62" s="158">
        <f>SUM(H59,H45,H39,H24)</f>
        <v>2099877</v>
      </c>
      <c r="I62" s="159"/>
      <c r="J62" s="160">
        <f>SUM(J45,J39,J24)</f>
        <v>1280.26</v>
      </c>
      <c r="K62" s="162">
        <f>SUM(K45,J59,K39,K24)</f>
        <v>335587.65</v>
      </c>
    </row>
    <row r="63" spans="1:14" ht="23.25" x14ac:dyDescent="0.35">
      <c r="E63" s="112"/>
      <c r="J63" s="156"/>
    </row>
    <row r="64" spans="1:14" ht="23.25" x14ac:dyDescent="0.35">
      <c r="E64" s="112"/>
    </row>
    <row r="65" spans="1:6" ht="26.25" x14ac:dyDescent="0.4">
      <c r="D65" s="161"/>
      <c r="E65" s="161" t="s">
        <v>111</v>
      </c>
      <c r="F65" s="161"/>
    </row>
    <row r="66" spans="1:6" ht="26.25" x14ac:dyDescent="0.4">
      <c r="A66" s="113"/>
      <c r="B66" s="113"/>
      <c r="C66" s="113"/>
      <c r="D66" s="161"/>
      <c r="E66" s="161" t="s">
        <v>54</v>
      </c>
      <c r="F66" s="161"/>
    </row>
    <row r="67" spans="1:6" ht="26.25" x14ac:dyDescent="0.4">
      <c r="A67" s="113" t="s">
        <v>120</v>
      </c>
      <c r="B67" s="113"/>
      <c r="C67" s="113"/>
      <c r="D67" s="161"/>
      <c r="E67" s="161" t="s">
        <v>112</v>
      </c>
      <c r="F67" s="161"/>
    </row>
    <row r="68" spans="1:6" ht="15.75" x14ac:dyDescent="0.25">
      <c r="A68" s="113" t="s">
        <v>55</v>
      </c>
      <c r="B68" s="114">
        <f ca="1">TODAY()</f>
        <v>44806</v>
      </c>
      <c r="C68" s="113"/>
    </row>
    <row r="69" spans="1:6" ht="15.75" x14ac:dyDescent="0.25">
      <c r="A69" s="113"/>
      <c r="B69" s="113"/>
      <c r="C69" s="113"/>
    </row>
  </sheetData>
  <mergeCells count="72">
    <mergeCell ref="G28:G30"/>
    <mergeCell ref="D28:D30"/>
    <mergeCell ref="A6:M7"/>
    <mergeCell ref="A14:M15"/>
    <mergeCell ref="A26:M27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A28:A30"/>
    <mergeCell ref="F28:F30"/>
    <mergeCell ref="A16:A18"/>
    <mergeCell ref="N14:N15"/>
    <mergeCell ref="N16:N18"/>
    <mergeCell ref="D16:D18"/>
    <mergeCell ref="B16:B18"/>
    <mergeCell ref="M28:M30"/>
    <mergeCell ref="I28:I30"/>
    <mergeCell ref="B28:B30"/>
    <mergeCell ref="E28:E30"/>
    <mergeCell ref="C28:C30"/>
    <mergeCell ref="H28:H30"/>
    <mergeCell ref="L28:L30"/>
    <mergeCell ref="K28:K30"/>
    <mergeCell ref="J28:J30"/>
    <mergeCell ref="G48:G52"/>
    <mergeCell ref="H48:H52"/>
    <mergeCell ref="I48:I52"/>
    <mergeCell ref="A41:C41"/>
    <mergeCell ref="A45:B45"/>
    <mergeCell ref="A48:B49"/>
    <mergeCell ref="C48:C52"/>
    <mergeCell ref="D48:D52"/>
    <mergeCell ref="A50:B50"/>
    <mergeCell ref="A51:A52"/>
    <mergeCell ref="B51:B52"/>
    <mergeCell ref="E48:E52"/>
    <mergeCell ref="F48:F52"/>
    <mergeCell ref="A53:B53"/>
    <mergeCell ref="H53:I53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J48:J52"/>
    <mergeCell ref="K48:K52"/>
    <mergeCell ref="L48:L52"/>
    <mergeCell ref="L56:L57"/>
    <mergeCell ref="B56:B57"/>
    <mergeCell ref="C56:C57"/>
    <mergeCell ref="D56:D57"/>
    <mergeCell ref="E56:E57"/>
    <mergeCell ref="F56:F57"/>
    <mergeCell ref="H56:H57"/>
    <mergeCell ref="G56:G57"/>
    <mergeCell ref="I56:I57"/>
    <mergeCell ref="J56:J57"/>
    <mergeCell ref="K56:K57"/>
  </mergeCells>
  <printOptions horizontalCentered="1"/>
  <pageMargins left="0.23622047244094491" right="0.23622047244094491" top="0.74803149606299213" bottom="0.74803149606299213" header="0.31496062992125984" footer="0.31496062992125984"/>
  <pageSetup paperSize="130" scale="3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25" t="s">
        <v>25</v>
      </c>
      <c r="B3" s="26"/>
      <c r="C3" s="26"/>
      <c r="D3" s="26"/>
      <c r="E3" s="26"/>
      <c r="F3" s="26"/>
      <c r="G3" s="27"/>
      <c r="H3" s="28"/>
      <c r="I3" s="26"/>
      <c r="J3" s="29"/>
      <c r="K3" s="26"/>
      <c r="L3" s="30"/>
    </row>
    <row r="4" spans="1:12" ht="15" customHeight="1" x14ac:dyDescent="0.25">
      <c r="A4" s="252"/>
      <c r="B4" s="253"/>
      <c r="C4" s="63"/>
      <c r="D4" s="63"/>
      <c r="E4" s="63"/>
      <c r="F4" s="63"/>
      <c r="G4" s="64"/>
      <c r="H4" s="254" t="s">
        <v>7</v>
      </c>
      <c r="I4" s="257" t="s">
        <v>29</v>
      </c>
      <c r="J4" s="254" t="s">
        <v>26</v>
      </c>
      <c r="K4" s="257" t="s">
        <v>9</v>
      </c>
      <c r="L4" s="254" t="s">
        <v>10</v>
      </c>
    </row>
    <row r="5" spans="1:12" ht="11.25" customHeight="1" thickBot="1" x14ac:dyDescent="0.3">
      <c r="A5" s="258" t="s">
        <v>27</v>
      </c>
      <c r="B5" s="259"/>
      <c r="C5" s="65" t="s">
        <v>2</v>
      </c>
      <c r="D5" s="65" t="s">
        <v>28</v>
      </c>
      <c r="E5" s="65" t="s">
        <v>4</v>
      </c>
      <c r="F5" s="65" t="s">
        <v>5</v>
      </c>
      <c r="G5" s="66" t="s">
        <v>6</v>
      </c>
      <c r="H5" s="255"/>
      <c r="I5" s="255"/>
      <c r="J5" s="255"/>
      <c r="K5" s="255"/>
      <c r="L5" s="255"/>
    </row>
    <row r="6" spans="1:12" ht="15.75" hidden="1" customHeight="1" thickBot="1" x14ac:dyDescent="0.3">
      <c r="A6" s="260"/>
      <c r="B6" s="261"/>
      <c r="C6" s="67"/>
      <c r="D6" s="67"/>
      <c r="E6" s="67"/>
      <c r="F6" s="67"/>
      <c r="G6" s="66" t="s">
        <v>30</v>
      </c>
      <c r="H6" s="255"/>
      <c r="I6" s="255"/>
      <c r="J6" s="255"/>
      <c r="K6" s="255"/>
      <c r="L6" s="255"/>
    </row>
    <row r="7" spans="1:12" x14ac:dyDescent="0.25">
      <c r="A7" s="68"/>
      <c r="B7" s="69"/>
      <c r="C7" s="67"/>
      <c r="D7" s="67"/>
      <c r="E7" s="67"/>
      <c r="F7" s="67"/>
      <c r="G7" s="66"/>
      <c r="H7" s="255"/>
      <c r="I7" s="255"/>
      <c r="J7" s="255"/>
      <c r="K7" s="255"/>
      <c r="L7" s="255"/>
    </row>
    <row r="8" spans="1:12" x14ac:dyDescent="0.25">
      <c r="A8" s="70" t="s">
        <v>31</v>
      </c>
      <c r="B8" s="71" t="s">
        <v>32</v>
      </c>
      <c r="C8" s="72"/>
      <c r="D8" s="72"/>
      <c r="E8" s="72"/>
      <c r="F8" s="72"/>
      <c r="G8" s="73"/>
      <c r="H8" s="256"/>
      <c r="I8" s="256"/>
      <c r="J8" s="256"/>
      <c r="K8" s="256"/>
      <c r="L8" s="256"/>
    </row>
    <row r="9" spans="1:12" x14ac:dyDescent="0.25">
      <c r="A9" s="251"/>
      <c r="B9" s="251"/>
      <c r="C9" s="74"/>
      <c r="D9" s="74"/>
      <c r="E9" s="74"/>
      <c r="F9" s="74"/>
      <c r="G9" s="74"/>
      <c r="H9" s="251"/>
      <c r="I9" s="251"/>
      <c r="J9" s="74"/>
      <c r="K9" s="74"/>
      <c r="L9" s="74"/>
    </row>
    <row r="10" spans="1:12" x14ac:dyDescent="0.25">
      <c r="A10" s="60" t="s">
        <v>33</v>
      </c>
      <c r="B10" s="243">
        <v>43699</v>
      </c>
      <c r="C10" s="244" t="s">
        <v>35</v>
      </c>
      <c r="D10" s="248" t="s">
        <v>36</v>
      </c>
      <c r="E10" s="248" t="s">
        <v>37</v>
      </c>
      <c r="F10" s="242" t="s">
        <v>24</v>
      </c>
      <c r="G10" s="242" t="s">
        <v>16</v>
      </c>
      <c r="H10" s="249">
        <v>27378</v>
      </c>
      <c r="I10" s="239" t="s">
        <v>38</v>
      </c>
      <c r="J10" s="240">
        <v>980.50699999999995</v>
      </c>
      <c r="K10" s="246" t="s">
        <v>15</v>
      </c>
      <c r="L10" s="242" t="s">
        <v>23</v>
      </c>
    </row>
    <row r="11" spans="1:12" x14ac:dyDescent="0.25">
      <c r="A11" s="60" t="s">
        <v>34</v>
      </c>
      <c r="B11" s="243"/>
      <c r="C11" s="245"/>
      <c r="D11" s="248"/>
      <c r="E11" s="248"/>
      <c r="F11" s="242"/>
      <c r="G11" s="242"/>
      <c r="H11" s="250"/>
      <c r="I11" s="239"/>
      <c r="J11" s="240"/>
      <c r="K11" s="247"/>
      <c r="L11" s="242"/>
    </row>
    <row r="12" spans="1:12" x14ac:dyDescent="0.25">
      <c r="A12" s="60" t="s">
        <v>39</v>
      </c>
      <c r="B12" s="243">
        <v>43705</v>
      </c>
      <c r="C12" s="244" t="s">
        <v>47</v>
      </c>
      <c r="D12" s="248" t="s">
        <v>48</v>
      </c>
      <c r="E12" s="248" t="s">
        <v>41</v>
      </c>
      <c r="F12" s="242" t="s">
        <v>24</v>
      </c>
      <c r="G12" s="242" t="s">
        <v>16</v>
      </c>
      <c r="H12" s="249">
        <v>29178</v>
      </c>
      <c r="I12" s="239" t="s">
        <v>38</v>
      </c>
      <c r="J12" s="240">
        <v>1048.3399999999999</v>
      </c>
      <c r="K12" s="241" t="s">
        <v>15</v>
      </c>
      <c r="L12" s="242" t="s">
        <v>23</v>
      </c>
    </row>
    <row r="13" spans="1:12" x14ac:dyDescent="0.25">
      <c r="A13" s="61" t="s">
        <v>40</v>
      </c>
      <c r="B13" s="243"/>
      <c r="C13" s="245"/>
      <c r="D13" s="248"/>
      <c r="E13" s="248"/>
      <c r="F13" s="242"/>
      <c r="G13" s="242"/>
      <c r="H13" s="250"/>
      <c r="I13" s="239"/>
      <c r="J13" s="240"/>
      <c r="K13" s="241"/>
      <c r="L13" s="242"/>
    </row>
    <row r="14" spans="1:12" x14ac:dyDescent="0.25">
      <c r="A14" s="62" t="s">
        <v>42</v>
      </c>
      <c r="B14" s="243">
        <v>43706</v>
      </c>
      <c r="C14" s="244" t="s">
        <v>44</v>
      </c>
      <c r="D14" s="244" t="s">
        <v>45</v>
      </c>
      <c r="E14" s="244" t="s">
        <v>46</v>
      </c>
      <c r="F14" s="242" t="s">
        <v>24</v>
      </c>
      <c r="G14" s="242" t="s">
        <v>16</v>
      </c>
      <c r="H14" s="238">
        <v>27378</v>
      </c>
      <c r="I14" s="239" t="s">
        <v>38</v>
      </c>
      <c r="J14" s="240">
        <v>2158.1999999999998</v>
      </c>
      <c r="K14" s="241" t="s">
        <v>15</v>
      </c>
      <c r="L14" s="242" t="s">
        <v>18</v>
      </c>
    </row>
    <row r="15" spans="1:12" x14ac:dyDescent="0.25">
      <c r="A15" s="61" t="s">
        <v>43</v>
      </c>
      <c r="B15" s="243"/>
      <c r="C15" s="245"/>
      <c r="D15" s="245"/>
      <c r="E15" s="245"/>
      <c r="F15" s="242"/>
      <c r="G15" s="242"/>
      <c r="H15" s="238"/>
      <c r="I15" s="239"/>
      <c r="J15" s="240"/>
      <c r="K15" s="241"/>
      <c r="L15" s="242"/>
    </row>
    <row r="16" spans="1:12" ht="16.5" thickBot="1" x14ac:dyDescent="0.3">
      <c r="A16" s="36"/>
      <c r="B16" s="35"/>
      <c r="C16" s="34"/>
      <c r="D16" s="34"/>
      <c r="E16" s="34"/>
      <c r="F16" s="34"/>
      <c r="G16" s="37"/>
      <c r="H16" s="38"/>
      <c r="I16" s="39"/>
      <c r="J16" s="40"/>
      <c r="K16" s="41"/>
      <c r="L16" s="34"/>
    </row>
    <row r="17" spans="1:12" ht="29.25" thickBot="1" x14ac:dyDescent="0.5">
      <c r="A17" s="20"/>
      <c r="B17" s="20"/>
      <c r="C17" s="31"/>
      <c r="D17" s="32"/>
      <c r="E17" s="21"/>
      <c r="F17" s="236" t="s">
        <v>14</v>
      </c>
      <c r="G17" s="237"/>
      <c r="H17" s="75">
        <f>SUM(H10:H11:H12:H13,H14,H15)</f>
        <v>83934</v>
      </c>
      <c r="I17" s="33"/>
      <c r="J17" s="59">
        <f>SUM(J10,J15)</f>
        <v>980.50699999999995</v>
      </c>
      <c r="K17" s="20"/>
      <c r="L17" s="20"/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2022-09-01T19:45:07Z</cp:lastPrinted>
  <dcterms:created xsi:type="dcterms:W3CDTF">2011-04-07T12:29:15Z</dcterms:created>
  <dcterms:modified xsi:type="dcterms:W3CDTF">2022-09-02T13:38:23Z</dcterms:modified>
</cp:coreProperties>
</file>