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" windowWidth="15480" windowHeight="960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Hoja1!$A$6:$M$89</definedName>
  </definedNames>
  <calcPr calcId="145621" concurrentCalc="0"/>
</workbook>
</file>

<file path=xl/calcChain.xml><?xml version="1.0" encoding="utf-8"?>
<calcChain xmlns="http://schemas.openxmlformats.org/spreadsheetml/2006/main">
  <c r="K49" i="1" l="1"/>
  <c r="K58" i="1"/>
  <c r="K31" i="1"/>
  <c r="K72" i="1"/>
  <c r="J49" i="1"/>
  <c r="J31" i="1"/>
  <c r="J58" i="1"/>
  <c r="J69" i="1"/>
  <c r="J72" i="1"/>
  <c r="B86" i="1"/>
  <c r="H31" i="1"/>
  <c r="H49" i="1"/>
  <c r="H58" i="1"/>
  <c r="H69" i="1"/>
  <c r="H72" i="1"/>
  <c r="J17" i="2"/>
  <c r="H17" i="2"/>
</calcChain>
</file>

<file path=xl/sharedStrings.xml><?xml version="1.0" encoding="utf-8"?>
<sst xmlns="http://schemas.openxmlformats.org/spreadsheetml/2006/main" count="285" uniqueCount="156">
  <si>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</si>
  <si>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</si>
  <si>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</si>
  <si>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</si>
  <si>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</si>
  <si>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</si>
  <si>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</si>
  <si>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</si>
  <si>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</si>
  <si>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</si>
  <si>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</si>
  <si>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</si>
  <si>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</si>
  <si>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</si>
  <si>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</si>
  <si>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</si>
  <si>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</si>
  <si>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</si>
  <si>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</si>
  <si>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</si>
  <si>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</si>
  <si>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</si>
  <si>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</si>
  <si>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A. MONARDES</t>
  </si>
  <si>
    <t>A. ESPEJO</t>
  </si>
  <si>
    <t>AMPLIACION MENOR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</si>
  <si>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</si>
  <si>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</si>
  <si>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</si>
  <si>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</si>
  <si>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</si>
  <si>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</si>
  <si>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</si>
  <si>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</si>
  <si>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</si>
  <si>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</si>
  <si>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</si>
  <si>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</si>
  <si>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</si>
  <si>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</si>
  <si>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</si>
  <si>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</si>
  <si>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</si>
  <si>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</si>
  <si>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</si>
  <si>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</si>
  <si>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</si>
  <si>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</si>
  <si>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</si>
  <si>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</si>
  <si>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</si>
  <si>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OBRA NUEVA</t>
  </si>
  <si>
    <t>LGUC., OGUC Y PRC</t>
  </si>
  <si>
    <t>OFICINA</t>
  </si>
  <si>
    <t>ARQUITECTO</t>
  </si>
  <si>
    <t>PERMISO N°</t>
  </si>
  <si>
    <t>RESOLUCION FECHA</t>
  </si>
  <si>
    <t>DESCIPCION PROYECTO</t>
  </si>
  <si>
    <t>SUPERFICIE M2</t>
  </si>
  <si>
    <t>LA REINA</t>
  </si>
  <si>
    <t xml:space="preserve"> </t>
  </si>
  <si>
    <t>A N T E P R O Y E C T O S</t>
  </si>
  <si>
    <t>ANTEPROYECTO</t>
  </si>
  <si>
    <t>N. JOFRE</t>
  </si>
  <si>
    <t>MODIFICACION DE EDIFICACION EXISTENTES QUE NO ALTEREN SU ESTRUCTURA</t>
  </si>
  <si>
    <t>CARLOS LINEROS ECHEVERRIA</t>
  </si>
  <si>
    <t>MODIFICACION DE PROYECTO ALTERACION</t>
  </si>
  <si>
    <t>INMOBILIARIA REINA BERSTEIN SPA</t>
  </si>
  <si>
    <t>JULIA BERSTEIN 538</t>
  </si>
  <si>
    <t>SEBASTIAN ARELLANO ROJAS</t>
  </si>
  <si>
    <t>INMOBILIARIA LOS SILOS III SPA</t>
  </si>
  <si>
    <t>NOCEDAL 6608</t>
  </si>
  <si>
    <t>RICARDO POSADA MERY</t>
  </si>
  <si>
    <t>MARIELA VACCARO ENRIQUEZ</t>
  </si>
  <si>
    <t>1931.52</t>
  </si>
  <si>
    <t>FABIO SALAMANCA AVILA</t>
  </si>
  <si>
    <t>AV. PRINCIPE DE GALES 8140</t>
  </si>
  <si>
    <t>INMOBILIARIA LOS DIGUEÑES</t>
  </si>
  <si>
    <t>SIMON GONZALEZ 7970</t>
  </si>
  <si>
    <t>MAURICIO ACUÑA CASTILLO</t>
  </si>
  <si>
    <t xml:space="preserve">MARIA LIZARRAGA </t>
  </si>
  <si>
    <t>ESCULTORA REBECA MATTE 2073</t>
  </si>
  <si>
    <t>BRAULIO GOMEZ CARDENAS</t>
  </si>
  <si>
    <t>MUNICIPALIDAD DE LA REINA</t>
  </si>
  <si>
    <t>AV. ALCALDE FERNANDO CASTILLO VELASCO N° 8700</t>
  </si>
  <si>
    <t>CESAR VELIZ TAPIA</t>
  </si>
  <si>
    <t>ADOLFO LEAL ARAVENA</t>
  </si>
  <si>
    <t>CENTRO SALUD FAMILIAR</t>
  </si>
  <si>
    <t>7M</t>
  </si>
  <si>
    <t xml:space="preserve">ESTADISTICAS DE PERMISOS, RESOLUCIONES Y OTROS  MES DE MARZO  2022   </t>
  </si>
  <si>
    <t>APRESER SPA</t>
  </si>
  <si>
    <t>LUIS GODOY SCHEUCH</t>
  </si>
  <si>
    <t>MIGUEL BUZUNARIZ</t>
  </si>
  <si>
    <t>LORELEY 1221</t>
  </si>
  <si>
    <t>FRANCISCO DE LA MAZA ARRIAGADA</t>
  </si>
  <si>
    <t>HECTOR GARCIA ARELLANO</t>
  </si>
  <si>
    <t>ESCULTORA REBECA MATTE 1976 CASA-J</t>
  </si>
  <si>
    <t>RUBEN GEBHARD MELO</t>
  </si>
  <si>
    <t>JESUS PARRILLA RECUERO</t>
  </si>
  <si>
    <t>HELSBY 8896-F</t>
  </si>
  <si>
    <t>PAULO LEYTON PALAVICINO</t>
  </si>
  <si>
    <t>SIMON GONZALEZ 7761 CASA B</t>
  </si>
  <si>
    <t>LORENA GALLARDO</t>
  </si>
  <si>
    <t>TALINAY 9085 - 9105</t>
  </si>
  <si>
    <t>FELIPE PEREZ MACHUCA</t>
  </si>
  <si>
    <t>COMPLEJO DEPORTIVO</t>
  </si>
  <si>
    <t>AV. ALCALDE FERNANDO CASTILLO VELASCO 11095</t>
  </si>
  <si>
    <t>IVETTE GONZALEZ GONZALEZ</t>
  </si>
  <si>
    <t>EQUIPAMIENTO DEPORTIVO</t>
  </si>
  <si>
    <t>MANUEL LAINEZ TAPIA</t>
  </si>
  <si>
    <t>SIMON BOLIVAR 7067-K</t>
  </si>
  <si>
    <t>ERWIN KORN FIGUEROA</t>
  </si>
  <si>
    <t>MAX FEDERICO VILLASECA MOLINA</t>
  </si>
  <si>
    <t>LAS ARAÑAS 2123</t>
  </si>
  <si>
    <t>ENRIQUE BROWNE CALVO</t>
  </si>
  <si>
    <t>BERTA ROJAS FERRADA</t>
  </si>
  <si>
    <t>SIMON BOLIVAR 7297-E</t>
  </si>
  <si>
    <t>PATRICIA DANIELA ITURRA CABRERA</t>
  </si>
  <si>
    <t>VICENTE PEREZ ROSALEZ 156</t>
  </si>
  <si>
    <t>MANUEL LINEROS VALDERRAMA</t>
  </si>
  <si>
    <t>SALAR DEL CARMEN 331</t>
  </si>
  <si>
    <t>CHRISTIAN POHLHAMMER BOCCARDO</t>
  </si>
  <si>
    <t>CRISTIAN LEON HERNANDEZ</t>
  </si>
  <si>
    <t>JULIA BERSTEIN 0406-F</t>
  </si>
  <si>
    <t>DEBORA SANTAMARIA HARCHA</t>
  </si>
  <si>
    <t>NORMAS EPECIALES</t>
  </si>
  <si>
    <t>CERTIFICADO DE REGULARIZACION LEY 21.052</t>
  </si>
  <si>
    <t xml:space="preserve">CERTIFICADO N° </t>
  </si>
  <si>
    <t>AV.  LARRAIN 6374</t>
  </si>
  <si>
    <t>DENISSE MACARENA DELGADO CORNEJO</t>
  </si>
  <si>
    <t>ESTABLECIMIENTO EDUCACIONAL</t>
  </si>
  <si>
    <t>CERTIFICADO DE REGULARIZACION (Permiso  de Edificacion y Recepcion Simultanea) EDIFICACION DESTINADA  A ESTABLECIMIENTOS EDUCACIONALES, ACOGIDA A  LA LEY 21.052</t>
  </si>
  <si>
    <t>FUSION DE 2 LOTES</t>
  </si>
  <si>
    <t>TOTA:</t>
  </si>
  <si>
    <t>DIRECTOR DE OBRAS</t>
  </si>
  <si>
    <t>CLE/MGA/AEA/mpa.</t>
  </si>
  <si>
    <t>JOSE MEYER POZZO</t>
  </si>
  <si>
    <t>LGUC., OGUC, PRC Y LEY 19537 DE COPR. INMOB.</t>
  </si>
  <si>
    <t>7,2M</t>
  </si>
  <si>
    <t>8,92M</t>
  </si>
  <si>
    <t>RAUL CORREA ROSS</t>
  </si>
  <si>
    <t>6,2M</t>
  </si>
  <si>
    <t>LGUC., OGUC ., PRC Y LEY 19537, ART. 6.1.8 OGUC</t>
  </si>
  <si>
    <t>NOELLE ALBAGLY GIROUX</t>
  </si>
  <si>
    <t>MODIFICACION DE PROYECTO OBRA NUEVA</t>
  </si>
  <si>
    <t>ILUSTRE MUNICIPALIDAD DE LA REINA</t>
  </si>
  <si>
    <t>LGUC., OGUC Y PRC ART. 1.4.8. OGUC</t>
  </si>
  <si>
    <t>3,5M</t>
  </si>
  <si>
    <t>FELIX ALVAYAI ROJAS</t>
  </si>
  <si>
    <t>6,85M</t>
  </si>
  <si>
    <t>MARCELO LOPEZ ZARATE</t>
  </si>
  <si>
    <t>6,02M</t>
  </si>
  <si>
    <t>AV. OSSA 235 OF. 1000 Y 1080</t>
  </si>
  <si>
    <t>M. GARRIDO</t>
  </si>
  <si>
    <t>CLAUDIA SILVA PARKER</t>
  </si>
  <si>
    <t>MUNICPALIDAD DE LA REINA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</si>
</sst>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#,##0.0"/>
    <numFmt numFmtId="167" formatCode="0.000"/>
  </numFmts>
  <fonts count="3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280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0" fontId="3" fillId="3" borderId="0" xfId="0" applyFont="1" applyFill="1" applyBorder="1"/>
    <xf numFmtId="0" fontId="7" fillId="3" borderId="0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right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42" fontId="11" fillId="3" borderId="0" xfId="1" applyFont="1" applyFill="1" applyBorder="1" applyAlignment="1">
      <alignment horizontal="right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 vertic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166" fontId="1" fillId="0" borderId="12" xfId="0" applyNumberFormat="1" applyFont="1" applyFill="1" applyBorder="1" applyAlignment="1">
      <alignment horizontal="right" vertical="center"/>
    </xf>
    <xf numFmtId="2" fontId="6" fillId="0" borderId="12" xfId="0" applyNumberFormat="1" applyFont="1" applyFill="1" applyBorder="1" applyAlignment="1">
      <alignment horizontal="center"/>
    </xf>
    <xf numFmtId="0" fontId="24" fillId="0" borderId="0" xfId="0" applyFont="1"/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 applyAlignment="1">
      <alignment wrapText="1"/>
    </xf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42" fontId="24" fillId="2" borderId="12" xfId="1" applyFont="1" applyFill="1" applyBorder="1" applyAlignment="1">
      <alignment horizontal="right"/>
    </xf>
    <xf numFmtId="0" fontId="26" fillId="2" borderId="12" xfId="0" applyFont="1" applyFill="1" applyBorder="1"/>
    <xf numFmtId="4" fontId="24" fillId="2" borderId="12" xfId="0" applyNumberFormat="1" applyFont="1" applyFill="1" applyBorder="1" applyAlignment="1">
      <alignment horizontal="right"/>
    </xf>
    <xf numFmtId="167" fontId="6" fillId="0" borderId="12" xfId="0" applyNumberFormat="1" applyFont="1" applyBorder="1" applyAlignment="1">
      <alignment horizontal="center"/>
    </xf>
    <xf numFmtId="42" fontId="2" fillId="0" borderId="12" xfId="1" applyFont="1" applyFill="1" applyBorder="1" applyAlignment="1">
      <alignment horizontal="right" vertical="center" wrapText="1"/>
    </xf>
    <xf numFmtId="14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2" xfId="0" quotePrefix="1" applyFont="1" applyFill="1" applyBorder="1" applyAlignment="1">
      <alignment horizontal="center" vertical="center" wrapText="1"/>
    </xf>
    <xf numFmtId="42" fontId="1" fillId="3" borderId="12" xfId="1" applyFont="1" applyFill="1" applyBorder="1" applyAlignment="1">
      <alignment horizontal="right" vertical="center"/>
    </xf>
    <xf numFmtId="4" fontId="1" fillId="3" borderId="12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2" fontId="2" fillId="0" borderId="12" xfId="0" applyNumberFormat="1" applyFont="1" applyFill="1" applyBorder="1" applyAlignment="1">
      <alignment horizontal="right" vertical="center"/>
    </xf>
    <xf numFmtId="3" fontId="28" fillId="0" borderId="12" xfId="0" applyNumberFormat="1" applyFont="1" applyFill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 wrapText="1"/>
    </xf>
    <xf numFmtId="14" fontId="27" fillId="0" borderId="12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right" vertical="center"/>
    </xf>
    <xf numFmtId="3" fontId="29" fillId="0" borderId="12" xfId="0" applyNumberFormat="1" applyFont="1" applyBorder="1" applyAlignment="1">
      <alignment horizontal="center" vertical="center"/>
    </xf>
    <xf numFmtId="3" fontId="29" fillId="0" borderId="12" xfId="0" applyNumberFormat="1" applyFont="1" applyFill="1" applyBorder="1" applyAlignment="1">
      <alignment horizontal="center" vertical="center"/>
    </xf>
    <xf numFmtId="3" fontId="29" fillId="3" borderId="12" xfId="0" applyNumberFormat="1" applyFont="1" applyFill="1" applyBorder="1" applyAlignment="1">
      <alignment horizontal="center" vertical="center"/>
    </xf>
    <xf numFmtId="42" fontId="24" fillId="3" borderId="0" xfId="1" applyFont="1" applyFill="1" applyBorder="1" applyAlignment="1">
      <alignment horizontal="right"/>
    </xf>
    <xf numFmtId="0" fontId="26" fillId="3" borderId="0" xfId="0" applyFont="1" applyFill="1" applyBorder="1"/>
    <xf numFmtId="4" fontId="24" fillId="3" borderId="0" xfId="0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" fontId="26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center"/>
    </xf>
    <xf numFmtId="0" fontId="0" fillId="0" borderId="0" xfId="0" applyBorder="1"/>
    <xf numFmtId="1" fontId="0" fillId="0" borderId="0" xfId="0" applyNumberFormat="1"/>
    <xf numFmtId="0" fontId="25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3" fontId="2" fillId="3" borderId="33" xfId="0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4" fontId="2" fillId="3" borderId="33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wrapText="1"/>
    </xf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0" fontId="1" fillId="0" borderId="12" xfId="0" quotePrefix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wrapText="1"/>
    </xf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/>
    <xf numFmtId="0" fontId="0" fillId="0" borderId="0" xfId="0"/>
    <xf numFmtId="0" fontId="3" fillId="0" borderId="0" xfId="0" applyFont="1"/>
    <xf numFmtId="0" fontId="7" fillId="3" borderId="0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7" fillId="0" borderId="0" xfId="0" applyFont="1" applyAlignment="1">
      <alignment horizontal="center"/>
    </xf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2" fontId="11" fillId="2" borderId="12" xfId="0" applyNumberFormat="1" applyFont="1" applyFill="1" applyBorder="1" applyAlignment="1">
      <alignment horizontal="right"/>
    </xf>
    <xf numFmtId="0" fontId="2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10" fillId="6" borderId="38" xfId="0" applyFont="1" applyFill="1" applyBorder="1" applyAlignment="1">
      <alignment vertical="center"/>
    </xf>
    <xf numFmtId="0" fontId="0" fillId="6" borderId="39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25" fillId="0" borderId="33" xfId="0" applyFont="1" applyBorder="1" applyAlignment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wrapText="1"/>
    </xf>
    <xf numFmtId="0" fontId="30" fillId="0" borderId="12" xfId="0" applyFont="1" applyBorder="1" applyAlignment="1">
      <alignment vertical="center" wrapText="1"/>
    </xf>
    <xf numFmtId="0" fontId="30" fillId="7" borderId="12" xfId="0" applyFont="1" applyFill="1" applyBorder="1" applyAlignment="1">
      <alignment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6" fontId="2" fillId="0" borderId="12" xfId="0" applyNumberFormat="1" applyFont="1" applyBorder="1" applyAlignment="1">
      <alignment horizontal="right" vertical="center" wrapText="1"/>
    </xf>
    <xf numFmtId="2" fontId="11" fillId="3" borderId="0" xfId="0" applyNumberFormat="1" applyFont="1" applyFill="1" applyBorder="1"/>
    <xf numFmtId="0" fontId="19" fillId="2" borderId="37" xfId="0" applyFont="1" applyFill="1" applyBorder="1"/>
    <xf numFmtId="42" fontId="24" fillId="3" borderId="0" xfId="1" applyFont="1" applyFill="1" applyBorder="1" applyAlignment="1">
      <alignment horizontal="right"/>
    </xf>
    <xf numFmtId="0" fontId="26" fillId="3" borderId="0" xfId="0" applyFont="1" applyFill="1" applyBorder="1"/>
    <xf numFmtId="4" fontId="24" fillId="3" borderId="0" xfId="0" applyNumberFormat="1" applyFont="1" applyFill="1" applyBorder="1" applyAlignment="1">
      <alignment horizontal="right"/>
    </xf>
    <xf numFmtId="0" fontId="26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7" fillId="5" borderId="12" xfId="0" applyFont="1" applyFill="1" applyBorder="1"/>
    <xf numFmtId="42" fontId="21" fillId="5" borderId="12" xfId="0" applyNumberFormat="1" applyFont="1" applyFill="1" applyBorder="1"/>
    <xf numFmtId="0" fontId="31" fillId="5" borderId="12" xfId="0" applyFont="1" applyFill="1" applyBorder="1"/>
    <xf numFmtId="4" fontId="21" fillId="5" borderId="12" xfId="0" applyNumberFormat="1" applyFont="1" applyFill="1" applyBorder="1"/>
    <xf numFmtId="0" fontId="7" fillId="3" borderId="0" xfId="0" applyFont="1" applyFill="1" applyBorder="1"/>
    <xf numFmtId="42" fontId="11" fillId="3" borderId="0" xfId="0" applyNumberFormat="1" applyFont="1" applyFill="1" applyBorder="1" applyAlignment="1">
      <alignment horizontal="center"/>
    </xf>
    <xf numFmtId="0" fontId="19" fillId="3" borderId="0" xfId="0" applyFont="1" applyFill="1" applyBorder="1"/>
    <xf numFmtId="2" fontId="11" fillId="3" borderId="0" xfId="0" applyNumberFormat="1" applyFont="1" applyFill="1" applyBorder="1" applyAlignment="1">
      <alignment horizontal="right"/>
    </xf>
    <xf numFmtId="0" fontId="2" fillId="0" borderId="0" xfId="0" applyFont="1"/>
    <xf numFmtId="0" fontId="23" fillId="0" borderId="0" xfId="0" applyFont="1"/>
    <xf numFmtId="14" fontId="23" fillId="0" borderId="0" xfId="0" applyNumberFormat="1" applyFont="1"/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 vertical="center"/>
    </xf>
    <xf numFmtId="4" fontId="24" fillId="5" borderId="12" xfId="0" applyNumberFormat="1" applyFont="1" applyFill="1" applyBorder="1"/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7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482601</xdr:colOff>
      <xdr:row>7</xdr:row>
      <xdr:rowOff>25400</xdr:rowOff>
    </xdr:from>
    <xdr:to>
      <xdr:col>2</xdr:col>
      <xdr:colOff>1537607</xdr:colOff>
      <xdr:row>10</xdr:row>
      <xdr:rowOff>47625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342900"/>
          <a:ext cx="2753631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tabSelected="1" topLeftCell="B1" zoomScale="60" zoomScaleNormal="60" zoomScaleSheetLayoutView="100" zoomScalePageLayoutView="50" workbookViewId="0">
      <selection activeCell="E31" sqref="E31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5" ht="4.5" customHeight="1" thickBot="1" x14ac:dyDescent="0.3"/>
    <row r="2" spans="1:15" ht="3" hidden="1" customHeight="1" thickBot="1" x14ac:dyDescent="0.3"/>
    <row r="3" spans="1:15" ht="15.75" hidden="1" thickBot="1" x14ac:dyDescent="0.3"/>
    <row r="4" spans="1:15" ht="15.75" hidden="1" thickBot="1" x14ac:dyDescent="0.3"/>
    <row r="5" spans="1:15" ht="15.75" hidden="1" thickBot="1" x14ac:dyDescent="0.3"/>
    <row r="6" spans="1:15" ht="10.5" customHeight="1" x14ac:dyDescent="0.25">
      <c r="A6" s="237" t="s">
        <v>60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17"/>
      <c r="O6" s="140"/>
    </row>
    <row r="7" spans="1:15" ht="10.5" customHeight="1" thickBot="1" x14ac:dyDescent="0.3">
      <c r="A7" s="239"/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18"/>
      <c r="O7" s="140"/>
    </row>
    <row r="8" spans="1:15" x14ac:dyDescent="0.25">
      <c r="A8" s="247" t="s">
        <v>89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19"/>
      <c r="O8" s="140"/>
    </row>
    <row r="9" spans="1:15" x14ac:dyDescent="0.25">
      <c r="A9" s="249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19"/>
      <c r="O9" s="140"/>
    </row>
    <row r="10" spans="1:15" x14ac:dyDescent="0.25">
      <c r="A10" s="249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19"/>
      <c r="O10" s="140"/>
    </row>
    <row r="11" spans="1:15" ht="6" customHeight="1" thickBot="1" x14ac:dyDescent="0.3">
      <c r="A11" s="250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20"/>
      <c r="O11" s="140"/>
    </row>
    <row r="12" spans="1:15" s="80" customFormat="1" ht="6" customHeight="1" x14ac:dyDescent="0.25">
      <c r="A12" s="213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9"/>
      <c r="O12" s="140"/>
    </row>
    <row r="13" spans="1:15" s="80" customFormat="1" ht="6" customHeight="1" thickBot="1" x14ac:dyDescent="0.3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221"/>
      <c r="O13" s="140"/>
    </row>
    <row r="14" spans="1:15" x14ac:dyDescent="0.25">
      <c r="A14" s="241" t="s">
        <v>12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24"/>
    </row>
    <row r="15" spans="1:15" ht="15.75" thickBot="1" x14ac:dyDescent="0.3">
      <c r="A15" s="243"/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25"/>
    </row>
    <row r="16" spans="1:15" x14ac:dyDescent="0.25">
      <c r="A16" s="222" t="s">
        <v>0</v>
      </c>
      <c r="B16" s="222" t="s">
        <v>1</v>
      </c>
      <c r="C16" s="252" t="s">
        <v>2</v>
      </c>
      <c r="D16" s="222" t="s">
        <v>3</v>
      </c>
      <c r="E16" s="222" t="s">
        <v>4</v>
      </c>
      <c r="F16" s="222" t="s">
        <v>5</v>
      </c>
      <c r="G16" s="222" t="s">
        <v>6</v>
      </c>
      <c r="H16" s="222" t="s">
        <v>7</v>
      </c>
      <c r="I16" s="222" t="s">
        <v>8</v>
      </c>
      <c r="J16" s="222" t="s">
        <v>11</v>
      </c>
      <c r="K16" s="229" t="s">
        <v>21</v>
      </c>
      <c r="L16" s="222" t="s">
        <v>9</v>
      </c>
      <c r="M16" s="222" t="s">
        <v>10</v>
      </c>
      <c r="N16" s="229" t="s">
        <v>19</v>
      </c>
    </row>
    <row r="17" spans="1:14" x14ac:dyDescent="0.25">
      <c r="A17" s="222"/>
      <c r="B17" s="222"/>
      <c r="C17" s="252"/>
      <c r="D17" s="222"/>
      <c r="E17" s="222"/>
      <c r="F17" s="233"/>
      <c r="G17" s="233"/>
      <c r="H17" s="233"/>
      <c r="I17" s="233"/>
      <c r="J17" s="233"/>
      <c r="K17" s="222"/>
      <c r="L17" s="233"/>
      <c r="M17" s="233"/>
      <c r="N17" s="222"/>
    </row>
    <row r="18" spans="1:14" ht="9" customHeight="1" thickBot="1" x14ac:dyDescent="0.3">
      <c r="A18" s="223"/>
      <c r="B18" s="223"/>
      <c r="C18" s="253"/>
      <c r="D18" s="223"/>
      <c r="E18" s="223"/>
      <c r="F18" s="234"/>
      <c r="G18" s="234"/>
      <c r="H18" s="234"/>
      <c r="I18" s="234"/>
      <c r="J18" s="234"/>
      <c r="K18" s="223"/>
      <c r="L18" s="234"/>
      <c r="M18" s="234"/>
      <c r="N18" s="223"/>
    </row>
    <row r="19" spans="1:14" s="80" customFormat="1" ht="26.25" customHeight="1" x14ac:dyDescent="0.25">
      <c r="A19" s="124"/>
      <c r="B19" s="124"/>
      <c r="C19" s="125"/>
      <c r="D19" s="124"/>
      <c r="E19" s="124"/>
      <c r="F19" s="126"/>
      <c r="G19" s="126"/>
      <c r="H19" s="126"/>
      <c r="I19" s="126"/>
      <c r="J19" s="126"/>
      <c r="K19" s="124"/>
      <c r="L19" s="126"/>
      <c r="M19" s="126"/>
      <c r="N19" s="214"/>
    </row>
    <row r="20" spans="1:14" s="2" customFormat="1" ht="24" x14ac:dyDescent="0.25">
      <c r="A20" s="114">
        <v>14538</v>
      </c>
      <c r="B20" s="115">
        <v>44621</v>
      </c>
      <c r="C20" s="5" t="s">
        <v>67</v>
      </c>
      <c r="D20" s="5" t="s">
        <v>68</v>
      </c>
      <c r="E20" s="5" t="s">
        <v>69</v>
      </c>
      <c r="F20" s="9" t="s">
        <v>136</v>
      </c>
      <c r="G20" s="9" t="s">
        <v>16</v>
      </c>
      <c r="H20" s="25">
        <v>4288577</v>
      </c>
      <c r="I20" s="9" t="s">
        <v>51</v>
      </c>
      <c r="J20" s="10">
        <v>2651.24</v>
      </c>
      <c r="K20" s="82">
        <v>5110</v>
      </c>
      <c r="L20" s="4" t="s">
        <v>137</v>
      </c>
      <c r="M20" s="7" t="s">
        <v>23</v>
      </c>
      <c r="N20" s="81" t="s">
        <v>138</v>
      </c>
    </row>
    <row r="21" spans="1:14" s="2" customFormat="1" ht="30" x14ac:dyDescent="0.25">
      <c r="A21" s="114">
        <v>14539</v>
      </c>
      <c r="B21" s="115">
        <v>44622</v>
      </c>
      <c r="C21" s="5" t="s">
        <v>70</v>
      </c>
      <c r="D21" s="5" t="s">
        <v>71</v>
      </c>
      <c r="E21" s="5" t="s">
        <v>72</v>
      </c>
      <c r="F21" s="9" t="s">
        <v>73</v>
      </c>
      <c r="G21" s="9" t="s">
        <v>16</v>
      </c>
      <c r="H21" s="25">
        <v>5466364</v>
      </c>
      <c r="I21" s="9" t="s">
        <v>51</v>
      </c>
      <c r="J21" s="10" t="s">
        <v>74</v>
      </c>
      <c r="K21" s="10">
        <v>1488.5</v>
      </c>
      <c r="L21" s="4" t="s">
        <v>137</v>
      </c>
      <c r="M21" s="7" t="s">
        <v>23</v>
      </c>
      <c r="N21" s="81" t="s">
        <v>139</v>
      </c>
    </row>
    <row r="22" spans="1:14" s="2" customFormat="1" ht="23.25" x14ac:dyDescent="0.25">
      <c r="A22" s="114">
        <v>14540</v>
      </c>
      <c r="B22" s="115">
        <v>44624</v>
      </c>
      <c r="C22" s="5" t="s">
        <v>75</v>
      </c>
      <c r="D22" s="5" t="s">
        <v>76</v>
      </c>
      <c r="E22" s="5" t="s">
        <v>140</v>
      </c>
      <c r="F22" s="9" t="s">
        <v>17</v>
      </c>
      <c r="G22" s="9" t="s">
        <v>16</v>
      </c>
      <c r="H22" s="25">
        <v>1561910</v>
      </c>
      <c r="I22" s="9" t="s">
        <v>51</v>
      </c>
      <c r="J22" s="10">
        <v>557.08000000000004</v>
      </c>
      <c r="K22" s="10">
        <v>1393.35</v>
      </c>
      <c r="L22" s="4" t="s">
        <v>52</v>
      </c>
      <c r="M22" s="7" t="s">
        <v>18</v>
      </c>
      <c r="N22" s="103" t="s">
        <v>141</v>
      </c>
    </row>
    <row r="23" spans="1:14" s="3" customFormat="1" ht="24" x14ac:dyDescent="0.25">
      <c r="A23" s="114">
        <v>14541</v>
      </c>
      <c r="B23" s="116">
        <v>44627</v>
      </c>
      <c r="C23" s="12" t="s">
        <v>77</v>
      </c>
      <c r="D23" s="12" t="s">
        <v>78</v>
      </c>
      <c r="E23" s="12" t="s">
        <v>79</v>
      </c>
      <c r="F23" s="13" t="s">
        <v>80</v>
      </c>
      <c r="G23" s="13" t="s">
        <v>16</v>
      </c>
      <c r="H23" s="26">
        <v>1148533</v>
      </c>
      <c r="I23" s="13" t="s">
        <v>51</v>
      </c>
      <c r="J23" s="11">
        <v>698.81</v>
      </c>
      <c r="K23" s="85">
        <v>1742.5</v>
      </c>
      <c r="L23" s="4" t="s">
        <v>142</v>
      </c>
      <c r="M23" s="8" t="s">
        <v>63</v>
      </c>
      <c r="N23" s="86" t="s">
        <v>141</v>
      </c>
    </row>
    <row r="24" spans="1:14" s="2" customFormat="1" ht="30" x14ac:dyDescent="0.25">
      <c r="A24" s="114">
        <v>14542</v>
      </c>
      <c r="B24" s="15">
        <v>44628</v>
      </c>
      <c r="C24" s="5" t="s">
        <v>143</v>
      </c>
      <c r="D24" s="5" t="s">
        <v>81</v>
      </c>
      <c r="E24" s="5" t="s">
        <v>82</v>
      </c>
      <c r="F24" s="9" t="s">
        <v>17</v>
      </c>
      <c r="G24" s="9" t="s">
        <v>16</v>
      </c>
      <c r="H24" s="25">
        <v>504907</v>
      </c>
      <c r="I24" s="13" t="s">
        <v>144</v>
      </c>
      <c r="J24" s="10">
        <v>340.58</v>
      </c>
      <c r="K24" s="10">
        <v>1669.16</v>
      </c>
      <c r="L24" s="4" t="s">
        <v>52</v>
      </c>
      <c r="M24" s="7" t="s">
        <v>18</v>
      </c>
      <c r="N24" s="81" t="s">
        <v>141</v>
      </c>
    </row>
    <row r="25" spans="1:14" s="2" customFormat="1" ht="30" x14ac:dyDescent="0.25">
      <c r="A25" s="114">
        <v>14543</v>
      </c>
      <c r="B25" s="15">
        <v>44631</v>
      </c>
      <c r="C25" s="5" t="s">
        <v>145</v>
      </c>
      <c r="D25" s="5" t="s">
        <v>84</v>
      </c>
      <c r="E25" s="5" t="s">
        <v>85</v>
      </c>
      <c r="F25" s="9" t="s">
        <v>86</v>
      </c>
      <c r="G25" s="9" t="s">
        <v>87</v>
      </c>
      <c r="H25" s="25">
        <v>7019690</v>
      </c>
      <c r="I25" s="13" t="s">
        <v>51</v>
      </c>
      <c r="J25" s="10">
        <v>2973.24</v>
      </c>
      <c r="K25" s="10">
        <v>3831.49</v>
      </c>
      <c r="L25" s="4" t="s">
        <v>15</v>
      </c>
      <c r="M25" s="7" t="s">
        <v>18</v>
      </c>
      <c r="N25" s="81" t="s">
        <v>88</v>
      </c>
    </row>
    <row r="26" spans="1:14" s="2" customFormat="1" ht="23.25" x14ac:dyDescent="0.25">
      <c r="A26" s="114">
        <v>14544</v>
      </c>
      <c r="B26" s="15">
        <v>44641</v>
      </c>
      <c r="C26" s="5" t="s">
        <v>112</v>
      </c>
      <c r="D26" s="5" t="s">
        <v>113</v>
      </c>
      <c r="E26" s="5" t="s">
        <v>114</v>
      </c>
      <c r="F26" s="9" t="s">
        <v>17</v>
      </c>
      <c r="G26" s="9" t="s">
        <v>16</v>
      </c>
      <c r="H26" s="25">
        <v>492185</v>
      </c>
      <c r="I26" s="13" t="s">
        <v>51</v>
      </c>
      <c r="J26" s="10">
        <v>259.47000000000003</v>
      </c>
      <c r="K26" s="10">
        <v>706</v>
      </c>
      <c r="L26" s="4" t="s">
        <v>52</v>
      </c>
      <c r="M26" s="7" t="s">
        <v>63</v>
      </c>
      <c r="N26" s="81" t="s">
        <v>141</v>
      </c>
    </row>
    <row r="27" spans="1:14" s="2" customFormat="1" ht="30" x14ac:dyDescent="0.25">
      <c r="A27" s="114">
        <v>14545</v>
      </c>
      <c r="B27" s="15">
        <v>44279</v>
      </c>
      <c r="C27" s="5" t="s">
        <v>119</v>
      </c>
      <c r="D27" s="5" t="s">
        <v>120</v>
      </c>
      <c r="E27" s="5" t="s">
        <v>121</v>
      </c>
      <c r="F27" s="9" t="s">
        <v>17</v>
      </c>
      <c r="G27" s="9" t="s">
        <v>16</v>
      </c>
      <c r="H27" s="25">
        <v>47143</v>
      </c>
      <c r="I27" s="13" t="s">
        <v>66</v>
      </c>
      <c r="J27" s="10">
        <v>2.71</v>
      </c>
      <c r="K27" s="10">
        <v>151.74</v>
      </c>
      <c r="L27" s="4" t="s">
        <v>146</v>
      </c>
      <c r="M27" s="7" t="s">
        <v>24</v>
      </c>
      <c r="N27" s="81" t="s">
        <v>147</v>
      </c>
    </row>
    <row r="28" spans="1:14" s="2" customFormat="1" ht="23.25" x14ac:dyDescent="0.25">
      <c r="A28" s="114">
        <v>14546</v>
      </c>
      <c r="B28" s="15">
        <v>44279</v>
      </c>
      <c r="C28" s="5" t="s">
        <v>115</v>
      </c>
      <c r="D28" s="5" t="s">
        <v>116</v>
      </c>
      <c r="E28" s="5" t="s">
        <v>148</v>
      </c>
      <c r="F28" s="9" t="s">
        <v>17</v>
      </c>
      <c r="G28" s="9" t="s">
        <v>16</v>
      </c>
      <c r="H28" s="25">
        <v>393775</v>
      </c>
      <c r="I28" s="13" t="s">
        <v>51</v>
      </c>
      <c r="J28" s="10">
        <v>139.78</v>
      </c>
      <c r="K28" s="10">
        <v>247</v>
      </c>
      <c r="L28" s="4" t="s">
        <v>52</v>
      </c>
      <c r="M28" s="7" t="s">
        <v>63</v>
      </c>
      <c r="N28" s="81" t="s">
        <v>149</v>
      </c>
    </row>
    <row r="29" spans="1:14" s="2" customFormat="1" ht="31.5" customHeight="1" x14ac:dyDescent="0.25">
      <c r="A29" s="156">
        <v>14547</v>
      </c>
      <c r="B29" s="15">
        <v>44651</v>
      </c>
      <c r="C29" s="5" t="s">
        <v>117</v>
      </c>
      <c r="D29" s="5" t="s">
        <v>118</v>
      </c>
      <c r="E29" s="5" t="s">
        <v>150</v>
      </c>
      <c r="F29" s="9" t="s">
        <v>17</v>
      </c>
      <c r="G29" s="154" t="s">
        <v>16</v>
      </c>
      <c r="H29" s="25">
        <v>5630</v>
      </c>
      <c r="I29" s="9" t="s">
        <v>144</v>
      </c>
      <c r="J29" s="10">
        <v>0</v>
      </c>
      <c r="K29" s="10">
        <v>145.5</v>
      </c>
      <c r="L29" s="4" t="s">
        <v>15</v>
      </c>
      <c r="M29" s="7" t="s">
        <v>18</v>
      </c>
      <c r="N29" s="155" t="s">
        <v>151</v>
      </c>
    </row>
    <row r="30" spans="1:14" s="2" customFormat="1" ht="24" customHeight="1" x14ac:dyDescent="0.25">
      <c r="A30" s="46"/>
      <c r="B30" s="47"/>
      <c r="C30" s="48"/>
      <c r="D30" s="48"/>
      <c r="E30" s="48"/>
      <c r="F30" s="49"/>
      <c r="G30" s="50"/>
      <c r="H30" s="51"/>
      <c r="I30" s="52"/>
      <c r="J30" s="53"/>
      <c r="K30" s="53"/>
      <c r="L30" s="54"/>
      <c r="M30" s="52"/>
      <c r="N30" s="55"/>
    </row>
    <row r="31" spans="1:14" ht="26.25" x14ac:dyDescent="0.4">
      <c r="A31" s="1"/>
      <c r="B31" s="1"/>
      <c r="C31" s="1"/>
      <c r="D31" s="1"/>
      <c r="E31" s="1"/>
      <c r="F31" s="1"/>
      <c r="G31" s="27" t="s">
        <v>14</v>
      </c>
      <c r="H31" s="100">
        <f>SUM(H20:H29)</f>
        <v>20928714</v>
      </c>
      <c r="I31" s="101"/>
      <c r="J31" s="102">
        <f>SUM(J20:J29)</f>
        <v>7622.91</v>
      </c>
      <c r="K31" s="102">
        <f>SUM(K20:K29)</f>
        <v>16485.239999999998</v>
      </c>
    </row>
    <row r="32" spans="1:14" s="168" customFormat="1" ht="26.25" x14ac:dyDescent="0.4">
      <c r="A32" s="169"/>
      <c r="B32" s="169"/>
      <c r="C32" s="169"/>
      <c r="D32" s="169"/>
      <c r="E32" s="169"/>
      <c r="F32" s="169"/>
      <c r="G32" s="170"/>
      <c r="H32" s="196"/>
      <c r="I32" s="197"/>
      <c r="J32" s="198"/>
      <c r="K32" s="198"/>
    </row>
    <row r="33" spans="1:16" s="80" customFormat="1" ht="26.25" x14ac:dyDescent="0.4">
      <c r="A33" s="17"/>
      <c r="B33" s="17"/>
      <c r="C33" s="17"/>
      <c r="D33" s="17"/>
      <c r="E33" s="17"/>
      <c r="F33" s="17"/>
      <c r="G33" s="19"/>
      <c r="H33" s="121"/>
      <c r="I33" s="122"/>
      <c r="J33" s="123"/>
      <c r="K33" s="123"/>
      <c r="P33" s="141"/>
    </row>
    <row r="34" spans="1:16" s="80" customFormat="1" ht="14.25" customHeight="1" thickBot="1" x14ac:dyDescent="0.45">
      <c r="A34" s="17"/>
      <c r="B34" s="17"/>
      <c r="C34" s="17"/>
      <c r="D34" s="17"/>
      <c r="E34" s="17"/>
      <c r="F34" s="17"/>
      <c r="G34" s="19"/>
      <c r="H34" s="28"/>
      <c r="I34" s="18"/>
      <c r="J34" s="22"/>
      <c r="K34" s="22"/>
      <c r="L34" s="17"/>
      <c r="M34" s="17"/>
      <c r="N34"/>
    </row>
    <row r="35" spans="1:16" x14ac:dyDescent="0.25">
      <c r="A35" s="241" t="s">
        <v>13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5"/>
    </row>
    <row r="36" spans="1:16" ht="15.75" thickBot="1" x14ac:dyDescent="0.3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6"/>
    </row>
    <row r="37" spans="1:16" x14ac:dyDescent="0.25">
      <c r="A37" s="222" t="s">
        <v>0</v>
      </c>
      <c r="B37" s="235" t="s">
        <v>1</v>
      </c>
      <c r="C37" s="222" t="s">
        <v>2</v>
      </c>
      <c r="D37" s="222" t="s">
        <v>3</v>
      </c>
      <c r="E37" s="222" t="s">
        <v>4</v>
      </c>
      <c r="F37" s="222" t="s">
        <v>5</v>
      </c>
      <c r="G37" s="222" t="s">
        <v>6</v>
      </c>
      <c r="H37" s="222" t="s">
        <v>7</v>
      </c>
      <c r="I37" s="222" t="s">
        <v>8</v>
      </c>
      <c r="J37" s="222" t="s">
        <v>11</v>
      </c>
      <c r="K37" s="229" t="s">
        <v>22</v>
      </c>
      <c r="L37" s="222" t="s">
        <v>9</v>
      </c>
      <c r="M37" s="230" t="s">
        <v>10</v>
      </c>
    </row>
    <row r="38" spans="1:16" x14ac:dyDescent="0.25">
      <c r="A38" s="222"/>
      <c r="B38" s="235"/>
      <c r="C38" s="222"/>
      <c r="D38" s="222"/>
      <c r="E38" s="222"/>
      <c r="F38" s="233"/>
      <c r="G38" s="233"/>
      <c r="H38" s="233"/>
      <c r="I38" s="233"/>
      <c r="J38" s="233"/>
      <c r="K38" s="222"/>
      <c r="L38" s="233"/>
      <c r="M38" s="231"/>
    </row>
    <row r="39" spans="1:16" ht="6" customHeight="1" thickBot="1" x14ac:dyDescent="0.3">
      <c r="A39" s="223"/>
      <c r="B39" s="236"/>
      <c r="C39" s="223"/>
      <c r="D39" s="223"/>
      <c r="E39" s="223"/>
      <c r="F39" s="234"/>
      <c r="G39" s="234"/>
      <c r="H39" s="234"/>
      <c r="I39" s="234"/>
      <c r="J39" s="234"/>
      <c r="K39" s="223"/>
      <c r="L39" s="234"/>
      <c r="M39" s="232"/>
    </row>
    <row r="40" spans="1:16" s="80" customFormat="1" ht="27" customHeight="1" x14ac:dyDescent="0.25">
      <c r="A40" s="124"/>
      <c r="B40" s="127"/>
      <c r="C40" s="124"/>
      <c r="D40" s="124"/>
      <c r="E40" s="124"/>
      <c r="F40" s="126"/>
      <c r="G40" s="126"/>
      <c r="H40" s="126"/>
      <c r="I40" s="126"/>
      <c r="J40" s="126"/>
      <c r="K40" s="124"/>
      <c r="L40" s="126"/>
      <c r="M40" s="128"/>
    </row>
    <row r="41" spans="1:16" s="2" customFormat="1" ht="45" x14ac:dyDescent="0.25">
      <c r="A41" s="118">
        <v>30</v>
      </c>
      <c r="B41" s="15">
        <v>44623</v>
      </c>
      <c r="C41" s="5" t="s">
        <v>90</v>
      </c>
      <c r="D41" s="5" t="s">
        <v>152</v>
      </c>
      <c r="E41" s="5" t="s">
        <v>91</v>
      </c>
      <c r="F41" s="7" t="s">
        <v>17</v>
      </c>
      <c r="G41" s="9" t="s">
        <v>53</v>
      </c>
      <c r="H41" s="25">
        <v>408000</v>
      </c>
      <c r="I41" s="13" t="s">
        <v>64</v>
      </c>
      <c r="J41" s="10">
        <v>143.6</v>
      </c>
      <c r="K41" s="10">
        <v>8932.5</v>
      </c>
      <c r="L41" s="4" t="s">
        <v>15</v>
      </c>
      <c r="M41" s="7" t="s">
        <v>18</v>
      </c>
      <c r="N41"/>
    </row>
    <row r="42" spans="1:16" s="3" customFormat="1" ht="20.25" x14ac:dyDescent="0.25">
      <c r="A42" s="119">
        <v>31</v>
      </c>
      <c r="B42" s="20">
        <v>44627</v>
      </c>
      <c r="C42" s="5" t="s">
        <v>92</v>
      </c>
      <c r="D42" s="12" t="s">
        <v>93</v>
      </c>
      <c r="E42" s="6" t="s">
        <v>94</v>
      </c>
      <c r="F42" s="8" t="s">
        <v>17</v>
      </c>
      <c r="G42" s="21" t="s">
        <v>16</v>
      </c>
      <c r="H42" s="26">
        <v>863348</v>
      </c>
      <c r="I42" s="13" t="s">
        <v>25</v>
      </c>
      <c r="J42" s="11">
        <v>48.65</v>
      </c>
      <c r="K42" s="11">
        <v>854.45</v>
      </c>
      <c r="L42" s="4" t="s">
        <v>15</v>
      </c>
      <c r="M42" s="7" t="s">
        <v>153</v>
      </c>
      <c r="N42"/>
    </row>
    <row r="43" spans="1:16" s="3" customFormat="1" ht="30" customHeight="1" x14ac:dyDescent="0.25">
      <c r="A43" s="119">
        <v>32</v>
      </c>
      <c r="B43" s="20">
        <v>44628</v>
      </c>
      <c r="C43" s="12" t="s">
        <v>95</v>
      </c>
      <c r="D43" s="12" t="s">
        <v>96</v>
      </c>
      <c r="E43" s="12" t="s">
        <v>97</v>
      </c>
      <c r="F43" s="8" t="s">
        <v>17</v>
      </c>
      <c r="G43" s="21" t="s">
        <v>16</v>
      </c>
      <c r="H43" s="26">
        <v>115454</v>
      </c>
      <c r="I43" s="13" t="s">
        <v>25</v>
      </c>
      <c r="J43" s="11">
        <v>24.19</v>
      </c>
      <c r="K43" s="113">
        <v>5006.32</v>
      </c>
      <c r="L43" s="4" t="s">
        <v>137</v>
      </c>
      <c r="M43" s="8" t="s">
        <v>24</v>
      </c>
      <c r="N43" s="89"/>
    </row>
    <row r="44" spans="1:16" s="3" customFormat="1" ht="24" x14ac:dyDescent="0.25">
      <c r="A44" s="119">
        <v>33</v>
      </c>
      <c r="B44" s="20">
        <v>44628</v>
      </c>
      <c r="C44" s="5" t="s">
        <v>98</v>
      </c>
      <c r="D44" s="12" t="s">
        <v>99</v>
      </c>
      <c r="E44" s="12" t="s">
        <v>154</v>
      </c>
      <c r="F44" s="8" t="s">
        <v>17</v>
      </c>
      <c r="G44" s="21" t="s">
        <v>16</v>
      </c>
      <c r="H44" s="26">
        <v>61321</v>
      </c>
      <c r="I44" s="13" t="s">
        <v>25</v>
      </c>
      <c r="J44" s="11">
        <v>22.65</v>
      </c>
      <c r="K44" s="16">
        <v>3978.92</v>
      </c>
      <c r="L44" s="4" t="s">
        <v>137</v>
      </c>
      <c r="M44" s="8" t="s">
        <v>24</v>
      </c>
      <c r="N44"/>
    </row>
    <row r="45" spans="1:16" s="3" customFormat="1" ht="30" customHeight="1" x14ac:dyDescent="0.25">
      <c r="A45" s="119">
        <v>34</v>
      </c>
      <c r="B45" s="20">
        <v>44634</v>
      </c>
      <c r="C45" s="5" t="s">
        <v>100</v>
      </c>
      <c r="D45" s="12" t="s">
        <v>101</v>
      </c>
      <c r="E45" s="12" t="s">
        <v>102</v>
      </c>
      <c r="F45" s="8" t="s">
        <v>17</v>
      </c>
      <c r="G45" s="21" t="s">
        <v>16</v>
      </c>
      <c r="H45" s="26">
        <v>36256</v>
      </c>
      <c r="I45" s="13" t="s">
        <v>25</v>
      </c>
      <c r="J45" s="11">
        <v>23.2</v>
      </c>
      <c r="K45" s="11">
        <v>300.12</v>
      </c>
      <c r="L45" s="4" t="s">
        <v>20</v>
      </c>
      <c r="M45" s="8" t="s">
        <v>23</v>
      </c>
      <c r="N45"/>
    </row>
    <row r="46" spans="1:16" s="3" customFormat="1" ht="20.25" x14ac:dyDescent="0.25">
      <c r="A46" s="119">
        <v>35</v>
      </c>
      <c r="B46" s="20">
        <v>44637</v>
      </c>
      <c r="C46" s="12" t="s">
        <v>109</v>
      </c>
      <c r="D46" s="12" t="s">
        <v>110</v>
      </c>
      <c r="E46" s="12" t="s">
        <v>111</v>
      </c>
      <c r="F46" s="8" t="s">
        <v>17</v>
      </c>
      <c r="G46" s="21" t="s">
        <v>16</v>
      </c>
      <c r="H46" s="26">
        <v>139964</v>
      </c>
      <c r="I46" s="13" t="s">
        <v>25</v>
      </c>
      <c r="J46" s="11">
        <v>18.059999999999999</v>
      </c>
      <c r="K46" s="113">
        <v>252.95</v>
      </c>
      <c r="L46" s="4" t="s">
        <v>20</v>
      </c>
      <c r="M46" s="8" t="s">
        <v>63</v>
      </c>
      <c r="N46" s="89"/>
    </row>
    <row r="47" spans="1:16" s="112" customFormat="1" ht="20.25" x14ac:dyDescent="0.25">
      <c r="A47" s="120">
        <v>36</v>
      </c>
      <c r="B47" s="105">
        <v>44649</v>
      </c>
      <c r="C47" s="106" t="s">
        <v>122</v>
      </c>
      <c r="D47" s="106" t="s">
        <v>123</v>
      </c>
      <c r="E47" s="106" t="s">
        <v>124</v>
      </c>
      <c r="F47" s="107" t="s">
        <v>17</v>
      </c>
      <c r="G47" s="108" t="s">
        <v>16</v>
      </c>
      <c r="H47" s="109">
        <v>127068</v>
      </c>
      <c r="I47" s="13" t="s">
        <v>25</v>
      </c>
      <c r="J47" s="110">
        <v>35.880000000000003</v>
      </c>
      <c r="K47" s="117">
        <v>2840</v>
      </c>
      <c r="L47" s="4" t="s">
        <v>20</v>
      </c>
      <c r="M47" s="107" t="s">
        <v>24</v>
      </c>
      <c r="N47" s="111"/>
    </row>
    <row r="48" spans="1:16" s="80" customFormat="1" ht="24" customHeight="1" x14ac:dyDescent="0.25">
      <c r="A48" s="56"/>
      <c r="B48" s="57"/>
      <c r="C48" s="48"/>
      <c r="D48" s="58"/>
      <c r="E48" s="58"/>
      <c r="F48" s="59"/>
      <c r="G48" s="83"/>
      <c r="H48" s="60"/>
      <c r="I48" s="61"/>
      <c r="J48" s="62"/>
      <c r="K48" s="84"/>
      <c r="L48" s="54"/>
      <c r="M48" s="59"/>
      <c r="N48" s="14"/>
    </row>
    <row r="49" spans="1:13" s="80" customFormat="1" ht="26.25" x14ac:dyDescent="0.4">
      <c r="A49" s="17"/>
      <c r="B49" s="17"/>
      <c r="C49" s="17"/>
      <c r="D49" s="17"/>
      <c r="E49" s="17"/>
      <c r="F49" s="17"/>
      <c r="G49" s="27" t="s">
        <v>14</v>
      </c>
      <c r="H49" s="100">
        <f>SUM(H41:H47)</f>
        <v>1751411</v>
      </c>
      <c r="I49" s="101"/>
      <c r="J49" s="102">
        <f>SUM(J41:J47)</f>
        <v>316.23</v>
      </c>
      <c r="K49" s="102">
        <f>SUM(K41:K47)</f>
        <v>22165.260000000002</v>
      </c>
      <c r="L49" s="17"/>
      <c r="M49" s="17"/>
    </row>
    <row r="50" spans="1:13" s="168" customFormat="1" ht="26.25" x14ac:dyDescent="0.4">
      <c r="A50" s="169"/>
      <c r="B50" s="169"/>
      <c r="C50" s="169"/>
      <c r="D50" s="169"/>
      <c r="E50" s="169"/>
      <c r="F50" s="169"/>
      <c r="G50" s="170"/>
      <c r="H50" s="196"/>
      <c r="I50" s="197"/>
      <c r="J50" s="198"/>
      <c r="K50" s="198"/>
      <c r="L50" s="169"/>
      <c r="M50" s="169"/>
    </row>
    <row r="51" spans="1:13" s="80" customFormat="1" ht="27" thickBot="1" x14ac:dyDescent="0.45">
      <c r="A51" s="90"/>
      <c r="B51" s="90"/>
      <c r="C51" s="90"/>
      <c r="D51" s="90"/>
      <c r="E51" s="90"/>
      <c r="F51" s="90"/>
      <c r="G51" s="91"/>
      <c r="H51" s="92"/>
      <c r="I51" s="93"/>
      <c r="J51" s="94"/>
      <c r="K51" s="90"/>
      <c r="L51" s="90"/>
    </row>
    <row r="52" spans="1:13" s="80" customFormat="1" ht="32.25" customHeight="1" thickBot="1" x14ac:dyDescent="0.45">
      <c r="A52" s="226" t="s">
        <v>61</v>
      </c>
      <c r="B52" s="227"/>
      <c r="C52" s="227"/>
      <c r="D52" s="149"/>
      <c r="E52" s="149"/>
      <c r="F52" s="149"/>
      <c r="G52" s="150"/>
      <c r="H52" s="151"/>
      <c r="I52" s="149"/>
      <c r="J52" s="152"/>
      <c r="K52" s="152"/>
      <c r="L52" s="149"/>
      <c r="M52" s="153"/>
    </row>
    <row r="53" spans="1:13" s="80" customFormat="1" ht="30.75" x14ac:dyDescent="0.25">
      <c r="A53" s="142" t="s">
        <v>55</v>
      </c>
      <c r="B53" s="142" t="s">
        <v>56</v>
      </c>
      <c r="C53" s="143" t="s">
        <v>2</v>
      </c>
      <c r="D53" s="143" t="s">
        <v>3</v>
      </c>
      <c r="E53" s="143" t="s">
        <v>4</v>
      </c>
      <c r="F53" s="143" t="s">
        <v>5</v>
      </c>
      <c r="G53" s="144" t="s">
        <v>6</v>
      </c>
      <c r="H53" s="145" t="s">
        <v>7</v>
      </c>
      <c r="I53" s="146" t="s">
        <v>57</v>
      </c>
      <c r="J53" s="147" t="s">
        <v>58</v>
      </c>
      <c r="K53" s="147" t="s">
        <v>21</v>
      </c>
      <c r="L53" s="143" t="s">
        <v>9</v>
      </c>
      <c r="M53" s="148" t="s">
        <v>10</v>
      </c>
    </row>
    <row r="54" spans="1:13" s="80" customFormat="1" ht="24.75" customHeight="1" x14ac:dyDescent="0.25">
      <c r="A54" s="129"/>
      <c r="B54" s="129"/>
      <c r="C54" s="38"/>
      <c r="D54" s="38"/>
      <c r="E54" s="38"/>
      <c r="F54" s="38"/>
      <c r="G54" s="130"/>
      <c r="H54" s="131"/>
      <c r="I54" s="132"/>
      <c r="J54" s="133"/>
      <c r="K54" s="133"/>
      <c r="L54" s="38"/>
      <c r="M54" s="134"/>
    </row>
    <row r="55" spans="1:13" s="89" customFormat="1" ht="30" x14ac:dyDescent="0.25">
      <c r="A55" s="135">
        <v>3</v>
      </c>
      <c r="B55" s="136">
        <v>44624</v>
      </c>
      <c r="C55" s="137" t="s">
        <v>155</v>
      </c>
      <c r="D55" s="137" t="s">
        <v>103</v>
      </c>
      <c r="E55" s="137" t="s">
        <v>104</v>
      </c>
      <c r="F55" s="138" t="s">
        <v>17</v>
      </c>
      <c r="G55" s="138" t="s">
        <v>105</v>
      </c>
      <c r="H55" s="104">
        <v>1057501</v>
      </c>
      <c r="I55" s="138" t="s">
        <v>62</v>
      </c>
      <c r="J55" s="139">
        <v>5028.29</v>
      </c>
      <c r="K55" s="139">
        <v>41698.269999999997</v>
      </c>
      <c r="L55" s="88" t="s">
        <v>15</v>
      </c>
      <c r="M55" s="138" t="s">
        <v>63</v>
      </c>
    </row>
    <row r="56" spans="1:13" s="89" customFormat="1" ht="30" x14ac:dyDescent="0.25">
      <c r="A56" s="135">
        <v>4</v>
      </c>
      <c r="B56" s="136">
        <v>44624</v>
      </c>
      <c r="C56" s="137" t="s">
        <v>155</v>
      </c>
      <c r="D56" s="137" t="s">
        <v>106</v>
      </c>
      <c r="E56" s="137" t="s">
        <v>107</v>
      </c>
      <c r="F56" s="138" t="s">
        <v>17</v>
      </c>
      <c r="G56" s="138" t="s">
        <v>108</v>
      </c>
      <c r="H56" s="104">
        <v>1915760</v>
      </c>
      <c r="I56" s="138" t="s">
        <v>62</v>
      </c>
      <c r="J56" s="139">
        <v>4979.3599999999997</v>
      </c>
      <c r="K56" s="215">
        <v>1336000</v>
      </c>
      <c r="L56" s="88" t="s">
        <v>15</v>
      </c>
      <c r="M56" s="138" t="s">
        <v>24</v>
      </c>
    </row>
    <row r="57" spans="1:13" s="80" customFormat="1" ht="32.25" customHeight="1" x14ac:dyDescent="0.25"/>
    <row r="58" spans="1:13" s="80" customFormat="1" ht="26.25" x14ac:dyDescent="0.4">
      <c r="A58" s="228"/>
      <c r="B58" s="228"/>
      <c r="C58" s="158"/>
      <c r="D58" s="158"/>
      <c r="E58" s="158"/>
      <c r="F58" s="158"/>
      <c r="G58" s="164" t="s">
        <v>14</v>
      </c>
      <c r="H58" s="165">
        <f>SUM(H55:H56)</f>
        <v>2973261</v>
      </c>
      <c r="I58" s="166"/>
      <c r="J58" s="167">
        <f>SUM(J55:J56)</f>
        <v>10007.65</v>
      </c>
      <c r="K58" s="167">
        <f>SUM(K55:K56)</f>
        <v>1377698.27</v>
      </c>
      <c r="L58" s="158"/>
    </row>
    <row r="59" spans="1:13" s="168" customFormat="1" ht="26.25" x14ac:dyDescent="0.4">
      <c r="A59" s="200"/>
      <c r="B59" s="200"/>
      <c r="G59" s="205"/>
      <c r="H59" s="206"/>
      <c r="I59" s="207"/>
      <c r="J59" s="194"/>
      <c r="K59" s="194"/>
    </row>
    <row r="60" spans="1:13" s="168" customFormat="1" ht="26.25" x14ac:dyDescent="0.4">
      <c r="A60" s="200"/>
      <c r="B60" s="200"/>
      <c r="G60" s="205"/>
      <c r="H60" s="206"/>
      <c r="I60" s="207"/>
      <c r="J60" s="194"/>
      <c r="K60" s="194"/>
    </row>
    <row r="61" spans="1:13" s="168" customFormat="1" ht="26.25" x14ac:dyDescent="0.4">
      <c r="A61" s="200"/>
      <c r="B61" s="200"/>
      <c r="G61" s="205"/>
      <c r="H61" s="206"/>
      <c r="I61" s="207"/>
      <c r="J61" s="194"/>
      <c r="K61" s="194"/>
    </row>
    <row r="62" spans="1:13" s="168" customFormat="1" ht="26.25" x14ac:dyDescent="0.4">
      <c r="A62" s="200"/>
      <c r="B62" s="200"/>
      <c r="G62" s="205"/>
      <c r="H62" s="206"/>
      <c r="I62" s="207"/>
      <c r="J62" s="194"/>
      <c r="K62" s="194"/>
    </row>
    <row r="63" spans="1:13" s="80" customFormat="1" ht="27" thickBot="1" x14ac:dyDescent="0.45">
      <c r="A63" s="159"/>
      <c r="B63" s="159"/>
      <c r="C63" s="159"/>
      <c r="D63" s="159"/>
      <c r="E63" s="159"/>
      <c r="F63" s="159"/>
      <c r="G63" s="160"/>
      <c r="H63" s="161"/>
      <c r="I63" s="162"/>
      <c r="J63" s="163"/>
      <c r="K63" s="159"/>
      <c r="L63" s="159"/>
    </row>
    <row r="64" spans="1:13" ht="28.5" thickBot="1" x14ac:dyDescent="0.3">
      <c r="A64" s="183" t="s">
        <v>126</v>
      </c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5"/>
    </row>
    <row r="65" spans="1:12" s="80" customFormat="1" ht="25.5" x14ac:dyDescent="0.25">
      <c r="A65" s="157" t="s">
        <v>127</v>
      </c>
      <c r="B65" s="186" t="s">
        <v>56</v>
      </c>
      <c r="C65" s="186" t="s">
        <v>2</v>
      </c>
      <c r="D65" s="186" t="s">
        <v>3</v>
      </c>
      <c r="E65" s="186" t="s">
        <v>4</v>
      </c>
      <c r="F65" s="186" t="s">
        <v>5</v>
      </c>
      <c r="G65" s="187" t="s">
        <v>6</v>
      </c>
      <c r="H65" s="187" t="s">
        <v>7</v>
      </c>
      <c r="I65" s="187" t="s">
        <v>57</v>
      </c>
      <c r="J65" s="187" t="s">
        <v>58</v>
      </c>
      <c r="K65" s="187" t="s">
        <v>125</v>
      </c>
      <c r="L65" s="188" t="s">
        <v>10</v>
      </c>
    </row>
    <row r="66" spans="1:12" s="80" customFormat="1" ht="15.75" x14ac:dyDescent="0.25">
      <c r="A66" s="189"/>
      <c r="B66" s="189"/>
      <c r="C66" s="189"/>
      <c r="D66" s="189"/>
      <c r="E66" s="189"/>
      <c r="F66" s="189"/>
      <c r="G66" s="190"/>
      <c r="H66" s="190"/>
      <c r="I66" s="190"/>
      <c r="J66" s="190"/>
      <c r="K66" s="190"/>
      <c r="L66" s="189"/>
    </row>
    <row r="67" spans="1:12" s="80" customFormat="1" ht="120" x14ac:dyDescent="0.25">
      <c r="A67" s="199">
        <v>1</v>
      </c>
      <c r="B67" s="191">
        <v>44629</v>
      </c>
      <c r="C67" s="192" t="s">
        <v>83</v>
      </c>
      <c r="D67" s="171" t="s">
        <v>128</v>
      </c>
      <c r="E67" s="171" t="s">
        <v>129</v>
      </c>
      <c r="F67" s="171" t="s">
        <v>26</v>
      </c>
      <c r="G67" s="181" t="s">
        <v>130</v>
      </c>
      <c r="H67" s="193">
        <v>2086000</v>
      </c>
      <c r="I67" s="181" t="s">
        <v>131</v>
      </c>
      <c r="J67" s="182">
        <v>80.92</v>
      </c>
      <c r="K67" s="181" t="s">
        <v>132</v>
      </c>
      <c r="L67" s="171" t="s">
        <v>63</v>
      </c>
    </row>
    <row r="68" spans="1:12" s="80" customFormat="1" ht="26.25" x14ac:dyDescent="0.4">
      <c r="A68" s="172"/>
      <c r="B68" s="172"/>
      <c r="C68" s="172"/>
      <c r="D68" s="172"/>
      <c r="E68" s="172"/>
      <c r="F68" s="172"/>
      <c r="G68" s="173"/>
      <c r="H68" s="174"/>
      <c r="I68" s="175"/>
      <c r="J68" s="176"/>
      <c r="K68" s="172"/>
      <c r="L68" s="172"/>
    </row>
    <row r="69" spans="1:12" ht="26.25" x14ac:dyDescent="0.4">
      <c r="A69" s="172"/>
      <c r="B69" s="172"/>
      <c r="C69" s="172"/>
      <c r="D69" s="172"/>
      <c r="E69" s="172"/>
      <c r="F69" s="172"/>
      <c r="G69" s="178" t="s">
        <v>14</v>
      </c>
      <c r="H69" s="179">
        <f>SUM(H65:H67)</f>
        <v>2086000</v>
      </c>
      <c r="I69" s="195"/>
      <c r="J69" s="180">
        <f>SUM(J65:J67)</f>
        <v>80.92</v>
      </c>
      <c r="K69" s="194"/>
      <c r="L69" s="172"/>
    </row>
    <row r="70" spans="1:12" s="168" customFormat="1" ht="26.25" x14ac:dyDescent="0.4">
      <c r="A70" s="172"/>
      <c r="B70" s="172"/>
      <c r="C70" s="172"/>
      <c r="D70" s="172"/>
      <c r="E70" s="172"/>
      <c r="F70" s="172"/>
      <c r="G70" s="205"/>
      <c r="H70" s="206"/>
      <c r="I70" s="207"/>
      <c r="J70" s="208"/>
      <c r="K70" s="194"/>
      <c r="L70" s="172"/>
    </row>
    <row r="71" spans="1:12" ht="26.25" x14ac:dyDescent="0.4">
      <c r="D71" s="97"/>
    </row>
    <row r="72" spans="1:12" ht="26.25" x14ac:dyDescent="0.4">
      <c r="D72" s="97"/>
      <c r="G72" s="201" t="s">
        <v>133</v>
      </c>
      <c r="H72" s="202">
        <f>SUM(H31,H49,H58,H69)</f>
        <v>27739386</v>
      </c>
      <c r="I72" s="203"/>
      <c r="J72" s="204">
        <f>SUM(J31,J49,J58,J69)</f>
        <v>18027.71</v>
      </c>
      <c r="K72" s="216">
        <f>SUM(K31,K49,K58)</f>
        <v>1416348.77</v>
      </c>
    </row>
    <row r="73" spans="1:12" s="80" customFormat="1" ht="26.25" x14ac:dyDescent="0.4">
      <c r="D73" s="97"/>
    </row>
    <row r="74" spans="1:12" ht="20.25" x14ac:dyDescent="0.3">
      <c r="A74" s="87"/>
      <c r="B74" s="87"/>
      <c r="C74" s="87"/>
    </row>
    <row r="75" spans="1:12" ht="18" x14ac:dyDescent="0.25">
      <c r="A75" s="98"/>
      <c r="C75" s="99"/>
    </row>
    <row r="80" spans="1:12" ht="26.25" x14ac:dyDescent="0.4">
      <c r="D80" s="177" t="s">
        <v>65</v>
      </c>
    </row>
    <row r="81" spans="1:4" ht="26.25" x14ac:dyDescent="0.4">
      <c r="D81" s="177" t="s">
        <v>54</v>
      </c>
    </row>
    <row r="82" spans="1:4" ht="26.25" x14ac:dyDescent="0.4">
      <c r="D82" s="177" t="s">
        <v>134</v>
      </c>
    </row>
    <row r="83" spans="1:4" ht="15.75" x14ac:dyDescent="0.25">
      <c r="A83" s="209"/>
      <c r="B83" s="209"/>
    </row>
    <row r="84" spans="1:4" ht="15.75" x14ac:dyDescent="0.25">
      <c r="A84" s="210" t="s">
        <v>135</v>
      </c>
      <c r="B84" s="210"/>
    </row>
    <row r="85" spans="1:4" s="168" customFormat="1" ht="15.75" x14ac:dyDescent="0.25">
      <c r="A85" s="210"/>
      <c r="B85" s="210"/>
    </row>
    <row r="86" spans="1:4" ht="15.75" x14ac:dyDescent="0.25">
      <c r="A86" s="210" t="s">
        <v>59</v>
      </c>
      <c r="B86" s="211">
        <f ca="1">TODAY()</f>
        <v>44656</v>
      </c>
    </row>
    <row r="87" spans="1:4" ht="15.75" x14ac:dyDescent="0.25">
      <c r="A87" s="209"/>
      <c r="B87" s="209"/>
    </row>
  </sheetData>
  <mergeCells count="34">
    <mergeCell ref="B16:B18"/>
    <mergeCell ref="D37:D39"/>
    <mergeCell ref="J37:J39"/>
    <mergeCell ref="B37:B39"/>
    <mergeCell ref="E37:E39"/>
    <mergeCell ref="A6:M7"/>
    <mergeCell ref="A14:M15"/>
    <mergeCell ref="A35:M36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D16:D18"/>
    <mergeCell ref="C37:C39"/>
    <mergeCell ref="N14:N15"/>
    <mergeCell ref="A52:C52"/>
    <mergeCell ref="A58:B58"/>
    <mergeCell ref="N16:N18"/>
    <mergeCell ref="M37:M39"/>
    <mergeCell ref="K16:K18"/>
    <mergeCell ref="K37:K39"/>
    <mergeCell ref="L16:L18"/>
    <mergeCell ref="A16:A18"/>
    <mergeCell ref="H37:H39"/>
    <mergeCell ref="L37:L39"/>
    <mergeCell ref="A37:A39"/>
    <mergeCell ref="F37:F39"/>
    <mergeCell ref="G37:G39"/>
    <mergeCell ref="I37:I39"/>
  </mergeCells>
  <printOptions horizontalCentered="1"/>
  <pageMargins left="0.23622047244094491" right="0.23622047244094491" top="0.74803149606299213" bottom="0.74803149606299213" header="0.31496062992125984" footer="0.31496062992125984"/>
  <pageSetup paperSize="126" scale="43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29" t="s">
        <v>27</v>
      </c>
      <c r="B3" s="30"/>
      <c r="C3" s="30"/>
      <c r="D3" s="30"/>
      <c r="E3" s="30"/>
      <c r="F3" s="30"/>
      <c r="G3" s="31"/>
      <c r="H3" s="32"/>
      <c r="I3" s="30"/>
      <c r="J3" s="33"/>
      <c r="K3" s="30"/>
      <c r="L3" s="34"/>
    </row>
    <row r="4" spans="1:12" ht="15" customHeight="1" x14ac:dyDescent="0.25">
      <c r="A4" s="270"/>
      <c r="B4" s="271"/>
      <c r="C4" s="67"/>
      <c r="D4" s="67"/>
      <c r="E4" s="67"/>
      <c r="F4" s="67"/>
      <c r="G4" s="68"/>
      <c r="H4" s="272" t="s">
        <v>7</v>
      </c>
      <c r="I4" s="275" t="s">
        <v>31</v>
      </c>
      <c r="J4" s="272" t="s">
        <v>28</v>
      </c>
      <c r="K4" s="275" t="s">
        <v>9</v>
      </c>
      <c r="L4" s="272" t="s">
        <v>10</v>
      </c>
    </row>
    <row r="5" spans="1:12" ht="11.25" customHeight="1" thickBot="1" x14ac:dyDescent="0.3">
      <c r="A5" s="276" t="s">
        <v>29</v>
      </c>
      <c r="B5" s="277"/>
      <c r="C5" s="69" t="s">
        <v>2</v>
      </c>
      <c r="D5" s="69" t="s">
        <v>30</v>
      </c>
      <c r="E5" s="69" t="s">
        <v>4</v>
      </c>
      <c r="F5" s="69" t="s">
        <v>5</v>
      </c>
      <c r="G5" s="70" t="s">
        <v>6</v>
      </c>
      <c r="H5" s="273"/>
      <c r="I5" s="273"/>
      <c r="J5" s="273"/>
      <c r="K5" s="273"/>
      <c r="L5" s="273"/>
    </row>
    <row r="6" spans="1:12" ht="15.75" hidden="1" customHeight="1" thickBot="1" x14ac:dyDescent="0.3">
      <c r="A6" s="278"/>
      <c r="B6" s="279"/>
      <c r="C6" s="71"/>
      <c r="D6" s="71"/>
      <c r="E6" s="71"/>
      <c r="F6" s="71"/>
      <c r="G6" s="70" t="s">
        <v>32</v>
      </c>
      <c r="H6" s="273"/>
      <c r="I6" s="273"/>
      <c r="J6" s="273"/>
      <c r="K6" s="273"/>
      <c r="L6" s="273"/>
    </row>
    <row r="7" spans="1:12" x14ac:dyDescent="0.25">
      <c r="A7" s="72"/>
      <c r="B7" s="73"/>
      <c r="C7" s="71"/>
      <c r="D7" s="71"/>
      <c r="E7" s="71"/>
      <c r="F7" s="71"/>
      <c r="G7" s="70"/>
      <c r="H7" s="273"/>
      <c r="I7" s="273"/>
      <c r="J7" s="273"/>
      <c r="K7" s="273"/>
      <c r="L7" s="273"/>
    </row>
    <row r="8" spans="1:12" x14ac:dyDescent="0.25">
      <c r="A8" s="74" t="s">
        <v>33</v>
      </c>
      <c r="B8" s="75" t="s">
        <v>34</v>
      </c>
      <c r="C8" s="76"/>
      <c r="D8" s="76"/>
      <c r="E8" s="76"/>
      <c r="F8" s="76"/>
      <c r="G8" s="77"/>
      <c r="H8" s="274"/>
      <c r="I8" s="274"/>
      <c r="J8" s="274"/>
      <c r="K8" s="274"/>
      <c r="L8" s="274"/>
    </row>
    <row r="9" spans="1:12" x14ac:dyDescent="0.25">
      <c r="A9" s="269"/>
      <c r="B9" s="269"/>
      <c r="C9" s="78"/>
      <c r="D9" s="78"/>
      <c r="E9" s="78"/>
      <c r="F9" s="78"/>
      <c r="G9" s="78"/>
      <c r="H9" s="269"/>
      <c r="I9" s="269"/>
      <c r="J9" s="78"/>
      <c r="K9" s="78"/>
      <c r="L9" s="78"/>
    </row>
    <row r="10" spans="1:12" x14ac:dyDescent="0.25">
      <c r="A10" s="64" t="s">
        <v>35</v>
      </c>
      <c r="B10" s="261">
        <v>43699</v>
      </c>
      <c r="C10" s="262" t="s">
        <v>37</v>
      </c>
      <c r="D10" s="266" t="s">
        <v>38</v>
      </c>
      <c r="E10" s="266" t="s">
        <v>39</v>
      </c>
      <c r="F10" s="260" t="s">
        <v>26</v>
      </c>
      <c r="G10" s="260" t="s">
        <v>16</v>
      </c>
      <c r="H10" s="267">
        <v>27378</v>
      </c>
      <c r="I10" s="257" t="s">
        <v>40</v>
      </c>
      <c r="J10" s="258">
        <v>980.50699999999995</v>
      </c>
      <c r="K10" s="264" t="s">
        <v>15</v>
      </c>
      <c r="L10" s="260" t="s">
        <v>23</v>
      </c>
    </row>
    <row r="11" spans="1:12" x14ac:dyDescent="0.25">
      <c r="A11" s="64" t="s">
        <v>36</v>
      </c>
      <c r="B11" s="261"/>
      <c r="C11" s="263"/>
      <c r="D11" s="266"/>
      <c r="E11" s="266"/>
      <c r="F11" s="260"/>
      <c r="G11" s="260"/>
      <c r="H11" s="268"/>
      <c r="I11" s="257"/>
      <c r="J11" s="258"/>
      <c r="K11" s="265"/>
      <c r="L11" s="260"/>
    </row>
    <row r="12" spans="1:12" x14ac:dyDescent="0.25">
      <c r="A12" s="64" t="s">
        <v>41</v>
      </c>
      <c r="B12" s="261">
        <v>43705</v>
      </c>
      <c r="C12" s="262" t="s">
        <v>49</v>
      </c>
      <c r="D12" s="266" t="s">
        <v>50</v>
      </c>
      <c r="E12" s="266" t="s">
        <v>43</v>
      </c>
      <c r="F12" s="260" t="s">
        <v>26</v>
      </c>
      <c r="G12" s="260" t="s">
        <v>16</v>
      </c>
      <c r="H12" s="267">
        <v>29178</v>
      </c>
      <c r="I12" s="257" t="s">
        <v>40</v>
      </c>
      <c r="J12" s="258">
        <v>1048.3399999999999</v>
      </c>
      <c r="K12" s="259" t="s">
        <v>15</v>
      </c>
      <c r="L12" s="260" t="s">
        <v>23</v>
      </c>
    </row>
    <row r="13" spans="1:12" x14ac:dyDescent="0.25">
      <c r="A13" s="65" t="s">
        <v>42</v>
      </c>
      <c r="B13" s="261"/>
      <c r="C13" s="263"/>
      <c r="D13" s="266"/>
      <c r="E13" s="266"/>
      <c r="F13" s="260"/>
      <c r="G13" s="260"/>
      <c r="H13" s="268"/>
      <c r="I13" s="257"/>
      <c r="J13" s="258"/>
      <c r="K13" s="259"/>
      <c r="L13" s="260"/>
    </row>
    <row r="14" spans="1:12" x14ac:dyDescent="0.25">
      <c r="A14" s="66" t="s">
        <v>44</v>
      </c>
      <c r="B14" s="261">
        <v>43706</v>
      </c>
      <c r="C14" s="262" t="s">
        <v>46</v>
      </c>
      <c r="D14" s="262" t="s">
        <v>47</v>
      </c>
      <c r="E14" s="262" t="s">
        <v>48</v>
      </c>
      <c r="F14" s="260" t="s">
        <v>26</v>
      </c>
      <c r="G14" s="260" t="s">
        <v>16</v>
      </c>
      <c r="H14" s="256">
        <v>27378</v>
      </c>
      <c r="I14" s="257" t="s">
        <v>40</v>
      </c>
      <c r="J14" s="258">
        <v>2158.1999999999998</v>
      </c>
      <c r="K14" s="259" t="s">
        <v>15</v>
      </c>
      <c r="L14" s="260" t="s">
        <v>18</v>
      </c>
    </row>
    <row r="15" spans="1:12" x14ac:dyDescent="0.25">
      <c r="A15" s="65" t="s">
        <v>45</v>
      </c>
      <c r="B15" s="261"/>
      <c r="C15" s="263"/>
      <c r="D15" s="263"/>
      <c r="E15" s="263"/>
      <c r="F15" s="260"/>
      <c r="G15" s="260"/>
      <c r="H15" s="256"/>
      <c r="I15" s="257"/>
      <c r="J15" s="258"/>
      <c r="K15" s="259"/>
      <c r="L15" s="260"/>
    </row>
    <row r="16" spans="1:12" ht="16.5" thickBot="1" x14ac:dyDescent="0.3">
      <c r="A16" s="40"/>
      <c r="B16" s="39"/>
      <c r="C16" s="38"/>
      <c r="D16" s="38"/>
      <c r="E16" s="38"/>
      <c r="F16" s="38"/>
      <c r="G16" s="41"/>
      <c r="H16" s="42"/>
      <c r="I16" s="43"/>
      <c r="J16" s="44"/>
      <c r="K16" s="45"/>
      <c r="L16" s="38"/>
    </row>
    <row r="17" spans="1:12" ht="29.25" thickBot="1" x14ac:dyDescent="0.5">
      <c r="A17" s="23"/>
      <c r="B17" s="23"/>
      <c r="C17" s="35"/>
      <c r="D17" s="36"/>
      <c r="E17" s="24"/>
      <c r="F17" s="254" t="s">
        <v>14</v>
      </c>
      <c r="G17" s="255"/>
      <c r="H17" s="79">
        <f>SUM(H10:H11:H12:H13,H14,H15)</f>
        <v>83934</v>
      </c>
      <c r="I17" s="37"/>
      <c r="J17" s="63">
        <f>SUM(J10,J15)</f>
        <v>980.50699999999995</v>
      </c>
      <c r="K17" s="23"/>
      <c r="L17" s="23"/>
    </row>
  </sheetData>
  <mergeCells count="44">
    <mergeCell ref="A4:B4"/>
    <mergeCell ref="H4:H8"/>
    <mergeCell ref="J4:J8"/>
    <mergeCell ref="K4:K8"/>
    <mergeCell ref="L4:L8"/>
    <mergeCell ref="A5:B5"/>
    <mergeCell ref="A6:B6"/>
    <mergeCell ref="I4:I8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L14:L15"/>
    <mergeCell ref="B14:B15"/>
    <mergeCell ref="C14:C15"/>
    <mergeCell ref="D14:D15"/>
    <mergeCell ref="E14:E15"/>
    <mergeCell ref="F14:F15"/>
    <mergeCell ref="G14:G15"/>
    <mergeCell ref="F17:G17"/>
    <mergeCell ref="H14:H15"/>
    <mergeCell ref="I14:I15"/>
    <mergeCell ref="J14:J15"/>
    <mergeCell ref="K14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2022-04-04T20:45:13Z</cp:lastPrinted>
  <dcterms:created xsi:type="dcterms:W3CDTF">2011-04-07T12:29:15Z</dcterms:created>
  <dcterms:modified xsi:type="dcterms:W3CDTF">2022-04-05T15:51:35Z</dcterms:modified>
</cp:coreProperties>
</file>