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Hoja1!$A$6:$N$100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1" l="1"/>
  <c r="J30" i="1"/>
  <c r="H30" i="1"/>
  <c r="J82" i="1"/>
  <c r="H82" i="1"/>
  <c r="J69" i="1"/>
  <c r="H69" i="1"/>
  <c r="K53" i="1" l="1"/>
  <c r="J53" i="1"/>
  <c r="H53" i="1"/>
  <c r="K46" i="1" l="1"/>
  <c r="J46" i="1"/>
  <c r="J85" i="1" s="1"/>
  <c r="H46" i="1"/>
  <c r="H85" i="1" s="1"/>
  <c r="K85" i="1" l="1"/>
  <c r="B97" i="1"/>
  <c r="J17" i="2" l="1"/>
  <c r="H17" i="2"/>
</calcChain>
</file>

<file path=xl/sharedStrings.xml><?xml version="1.0" encoding="utf-8"?>
<sst xmlns="http://schemas.openxmlformats.org/spreadsheetml/2006/main" count="297" uniqueCount="162">
  <si>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</si>
  <si>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</si>
  <si>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</si>
  <si>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</si>
  <si>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</si>
  <si>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</si>
  <si>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</si>
  <si>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</si>
  <si>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</si>
  <si>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</si>
  <si>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</si>
  <si>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</si>
  <si>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</si>
  <si>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</si>
  <si>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</si>
  <si>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</si>
  <si>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</si>
  <si>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S/REV.</t>
  </si>
  <si>
    <t>C. ESPINOSA</t>
  </si>
  <si>
    <t>ALTURA MÁXIMA</t>
  </si>
  <si>
    <t>SUPERFICIE DEL TERRENO</t>
  </si>
  <si>
    <t>SUPERFIECIE DEL TERRENO</t>
  </si>
  <si>
    <t>A. MONARDES</t>
  </si>
  <si>
    <t>A. ESPEJO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</si>
  <si>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</si>
  <si>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</si>
  <si>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</si>
  <si>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</si>
  <si>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</si>
  <si>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</si>
  <si>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</si>
  <si>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</si>
  <si>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</si>
  <si>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</si>
  <si>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</si>
  <si>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</si>
  <si>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</si>
  <si>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</si>
  <si>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</si>
  <si>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</si>
  <si>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</si>
  <si>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</si>
  <si>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</si>
  <si>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</si>
  <si>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</si>
  <si>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</si>
  <si>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</si>
  <si>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</si>
  <si>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</si>
  <si>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OBRA NUEVA</t>
  </si>
  <si>
    <t xml:space="preserve"> </t>
  </si>
  <si>
    <t>N. JOFRE</t>
  </si>
  <si>
    <t>MODIFICACION</t>
  </si>
  <si>
    <t>COMERCIO</t>
  </si>
  <si>
    <t>CARLOS LINEROS ECHEVERRIA</t>
  </si>
  <si>
    <t>ARQUITECTO</t>
  </si>
  <si>
    <t>DIRECTOR DE OBRAS</t>
  </si>
  <si>
    <t>LA REINA</t>
  </si>
  <si>
    <t>AMPLIACION</t>
  </si>
  <si>
    <t>MODIFICACION DE PROYECTO  AMPLIACION MAYOR</t>
  </si>
  <si>
    <t>AMPLIACION MAYOR</t>
  </si>
  <si>
    <t>ALTERACION</t>
  </si>
  <si>
    <t xml:space="preserve">TOTAL </t>
  </si>
  <si>
    <t>MODIFICACION DE PROYECTO   OBRA NUEVA</t>
  </si>
  <si>
    <t>PASAJE PRIVADO SIMON BOLIVAR 7436 P</t>
  </si>
  <si>
    <t>BRAULIO GOMEZ CARDENAS</t>
  </si>
  <si>
    <t xml:space="preserve">ART. 122° Y ART. 124° LGUC., OGUC Y  PRC </t>
  </si>
  <si>
    <t>6,32 M</t>
  </si>
  <si>
    <t>BERTA ROSA SILVA VIDAL</t>
  </si>
  <si>
    <t>QUILLAGUA 219</t>
  </si>
  <si>
    <t>SILVANA ALVAREZ GONZALEZ</t>
  </si>
  <si>
    <t>EXENTO</t>
  </si>
  <si>
    <t>LGUC, OGUC, PRC Y LEY 19.537 COPROPIEDAD INMOBILIARIA</t>
  </si>
  <si>
    <t>4,34 M</t>
  </si>
  <si>
    <t>INVERSIONES RIO CAMPO S.A.</t>
  </si>
  <si>
    <t>JULIA BERSTEIN 1107</t>
  </si>
  <si>
    <t>KURT REDENZ RONDIZZONI</t>
  </si>
  <si>
    <t>FRANCISCO LEIVA CACERES</t>
  </si>
  <si>
    <t>DFL N°2/59, LEY 21.442(EX 10.537) COPROPIEDAD INMOBILIARIA (TIPO A), ART. 6.1.8 OGUC</t>
  </si>
  <si>
    <t>3,9 M</t>
  </si>
  <si>
    <t>INMOBILIARIA COLOSO FRANCISCO DE PAULA LTDA</t>
  </si>
  <si>
    <t>AVENIDA OSSA 2121</t>
  </si>
  <si>
    <t>RODRIGO MARTINEZ NAHUEL</t>
  </si>
  <si>
    <t>FRANCISCO MORALES FELIU</t>
  </si>
  <si>
    <t>VIVIENDA/COMERCIO</t>
  </si>
  <si>
    <t>LGUC, OGUC Y PRC DFL N°2/59 ART. 2.6.4. OGUC, ART. 63 LGUC, ART. 2.6.11. OGUC, LEY 21.442 (EX 19.537) COPRO. INMOB. (TIPO A)</t>
  </si>
  <si>
    <t>30 M</t>
  </si>
  <si>
    <t>JAVIER ANTONIO MENESES PONTIGO</t>
  </si>
  <si>
    <t>PASAJE PRIVADO DRAGONES DE LA REINA 679-A</t>
  </si>
  <si>
    <t>GUSTAVO ZAMBRA ROJAS</t>
  </si>
  <si>
    <t xml:space="preserve">LGUC, OGUC Y PRC  </t>
  </si>
  <si>
    <t>5,65 M</t>
  </si>
  <si>
    <t>INVERSIONES CAMOGLI SPA</t>
  </si>
  <si>
    <t>AV. ALCALDE FERNANDO CASTILLO VELASCO N°8473-8493-8497-8501 Y OTROS</t>
  </si>
  <si>
    <t>JUAN FERNANDEZ CHADWICK</t>
  </si>
  <si>
    <t>MAXIMO TAPIA ALVARADO</t>
  </si>
  <si>
    <t>7,1 M</t>
  </si>
  <si>
    <t>CARLOS PARRA, ANA MARIA CORDERO, DANIELA PARRA Y LORETO PARRA</t>
  </si>
  <si>
    <t>CARLOS SILVA VILDOSOLA 8615</t>
  </si>
  <si>
    <t>GABRIELA MISLEH VALDERRAMA</t>
  </si>
  <si>
    <t>6,43 M</t>
  </si>
  <si>
    <t>HECTOR MANOSALVA VENEGAS</t>
  </si>
  <si>
    <t>JANUARIO ESPINOZA 7243 / AV. JOSE ARRIETA 7232</t>
  </si>
  <si>
    <t>AIXA AIDA DELANO BARDELLI</t>
  </si>
  <si>
    <t>JAIME MALLEA ILLSECA</t>
  </si>
  <si>
    <t>JARDIN INFANTIL</t>
  </si>
  <si>
    <t>PEDRO GARCIA MUÑOZ / ANDREA OSORIO GANDERATS</t>
  </si>
  <si>
    <t>PASAJE PRIVADO HELSBY 8541-A</t>
  </si>
  <si>
    <t>CRISTIAN GOMEZ FIEDLER</t>
  </si>
  <si>
    <t>LGUC,OGUC Y PRC</t>
  </si>
  <si>
    <t>INGERENCIA NEGOCIOS Y TECNOLOGIA S.A.</t>
  </si>
  <si>
    <t>AV. OSSA 235 OF. 1030</t>
  </si>
  <si>
    <t>LUIS MARFAN FORSTER</t>
  </si>
  <si>
    <t>OFICINA</t>
  </si>
  <si>
    <t>METLIFE SEGUROS DE VIDA SA</t>
  </si>
  <si>
    <t>AV. PRINCIPE DE GALES 9140 LOCAL 406</t>
  </si>
  <si>
    <t>DIANA ABURTO BETANCOUR</t>
  </si>
  <si>
    <t>PROYECCION INMOBILIARIA S.A.</t>
  </si>
  <si>
    <t>AV. PRINCIPE DE GALES 6853 LOCAL 1-A</t>
  </si>
  <si>
    <t>ALEX SOLIS GONZALEZ</t>
  </si>
  <si>
    <t>IRIS VERGARA FLORES</t>
  </si>
  <si>
    <t>LAURENT VIGIER LEDESMA</t>
  </si>
  <si>
    <t>PAULA JARAQUEMADA 645</t>
  </si>
  <si>
    <t>ANA CASTILLO IBARRA</t>
  </si>
  <si>
    <t>PASAJE PRIVADO ALCALDE FERNANDO CASTILLO VELASCO (AX. AV. LARRAIN 7604</t>
  </si>
  <si>
    <t>MARCO SOTO SANTIAGO</t>
  </si>
  <si>
    <t>CRISTIAN RIVAS FUENTES</t>
  </si>
  <si>
    <t>A N T E P R O Y E C T O S</t>
  </si>
  <si>
    <t>PERMISO N°</t>
  </si>
  <si>
    <t>RESOLUCION FECHA</t>
  </si>
  <si>
    <t>DESCIPCION PROYECTO</t>
  </si>
  <si>
    <t>SUPERFICIE M2</t>
  </si>
  <si>
    <t>ANTEPROYECTO</t>
  </si>
  <si>
    <t>CERTIFICADO DE REGULARIZACION LEY 20.898</t>
  </si>
  <si>
    <t xml:space="preserve">CERTIFICADO N° </t>
  </si>
  <si>
    <t>NORMAS EPECIALES</t>
  </si>
  <si>
    <t>ASESORIAS E INVERSIONES DON ALFREDO LTDA</t>
  </si>
  <si>
    <t>ESCULTORA REBECA MATTE 2359</t>
  </si>
  <si>
    <t>MAXIMILIANO MILLAN SANTANDER</t>
  </si>
  <si>
    <t xml:space="preserve">ALICIA DEL ROSARIO MATAMALA NAVARRETE </t>
  </si>
  <si>
    <t xml:space="preserve">PASAJE DOS 9970-F </t>
  </si>
  <si>
    <t>ROBERT SAN MARTIN GALLEGOS</t>
  </si>
  <si>
    <t>CERTIFICADO DE REGULARIZACION (Permiso y Recepcion Definitiva) VIVIENDA CUYOS RECINTOS HABITABLES INLUIDOS BAÑO Y CONINA NO EXCEDAN DE 90 M2, DE HASTA 1000 UF, ACOGIDA AL TITULO I DE LA LEY N° 20.898</t>
  </si>
  <si>
    <r>
      <t>R E S  O L U C I O N E S</t>
    </r>
    <r>
      <rPr>
        <sz val="22"/>
        <color rgb="FF000000"/>
        <rFont val="Arial"/>
        <family val="2"/>
      </rPr>
      <t xml:space="preserve"> </t>
    </r>
  </si>
  <si>
    <t>2525-A</t>
  </si>
  <si>
    <t>LR-2561</t>
  </si>
  <si>
    <t>I. MUNICIPALIDAD DE LA REINA</t>
  </si>
  <si>
    <t>ALCALDE FERNANDO CASTILLO VELASCO 9500-9750</t>
  </si>
  <si>
    <t>ANDRES SALGADO HENRIQUEZ</t>
  </si>
  <si>
    <t>SUBDIVISION</t>
  </si>
  <si>
    <t>FELIPE SANCHEZ CAMUS / MARCELA BUSTAMANTE KRUGER</t>
  </si>
  <si>
    <t>PASAJE PRIVADO LA CAÑADA 7087-I</t>
  </si>
  <si>
    <t>HERNAN BASS SALAS</t>
  </si>
  <si>
    <t>188.71</t>
  </si>
  <si>
    <t>6,5 M</t>
  </si>
  <si>
    <t xml:space="preserve">ESTADISTICAS DE PERMISOS, RESOLUCIONES Y OTROS  MES DE JULIO 2022             </t>
  </si>
  <si>
    <t>CLE/AMS/AEA</t>
  </si>
  <si>
    <t>14571-A</t>
  </si>
  <si>
    <t xml:space="preserve">MARCELA+C20:M20 ANGELA ROJAS CANTILLANA </t>
  </si>
  <si>
    <t>JOSE LUIS FERNANDEZ BRIONES / MONICA SOTO GAETE</t>
  </si>
  <si>
    <t>JULIA BERSTEIN 1486</t>
  </si>
  <si>
    <t>DAVID KAEMPFFER RAIMER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</si>
</sst>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00"/>
    <numFmt numFmtId="167" formatCode="0.0"/>
    <numFmt numFmtId="168" formatCode="#,##0.0"/>
  </numFmts>
  <fonts count="3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3">
    <xf numFmtId="0" fontId="0" fillId="0" borderId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66" fontId="6" fillId="0" borderId="12" xfId="0" applyNumberFormat="1" applyFont="1" applyBorder="1" applyAlignment="1">
      <alignment horizontal="center"/>
    </xf>
    <xf numFmtId="3" fontId="26" fillId="0" borderId="12" xfId="0" applyNumberFormat="1" applyFont="1" applyFill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2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67" fontId="6" fillId="0" borderId="12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right" vertical="center"/>
    </xf>
    <xf numFmtId="167" fontId="2" fillId="0" borderId="12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6" borderId="12" xfId="0" applyFont="1" applyFill="1" applyBorder="1"/>
    <xf numFmtId="4" fontId="21" fillId="6" borderId="12" xfId="0" applyNumberFormat="1" applyFont="1" applyFill="1" applyBorder="1"/>
    <xf numFmtId="0" fontId="7" fillId="0" borderId="0" xfId="0" applyFont="1" applyFill="1" applyBorder="1" applyAlignment="1">
      <alignment horizontal="center"/>
    </xf>
    <xf numFmtId="42" fontId="23" fillId="0" borderId="0" xfId="1" applyFont="1" applyFill="1" applyBorder="1" applyAlignment="1">
      <alignment horizontal="right"/>
    </xf>
    <xf numFmtId="0" fontId="24" fillId="0" borderId="0" xfId="0" applyFont="1" applyFill="1" applyBorder="1"/>
    <xf numFmtId="4" fontId="2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28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" fontId="2" fillId="3" borderId="33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" fontId="24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/>
    </xf>
    <xf numFmtId="0" fontId="7" fillId="2" borderId="12" xfId="0" applyFont="1" applyFill="1" applyBorder="1"/>
    <xf numFmtId="42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/>
    <xf numFmtId="0" fontId="29" fillId="0" borderId="0" xfId="0" applyFont="1" applyAlignment="1">
      <alignment horizontal="left"/>
    </xf>
    <xf numFmtId="0" fontId="7" fillId="3" borderId="0" xfId="0" applyFont="1" applyFill="1"/>
    <xf numFmtId="42" fontId="11" fillId="3" borderId="0" xfId="0" applyNumberFormat="1" applyFont="1" applyFill="1" applyAlignment="1">
      <alignment horizontal="center"/>
    </xf>
    <xf numFmtId="0" fontId="19" fillId="3" borderId="0" xfId="0" applyFont="1" applyFill="1"/>
    <xf numFmtId="2" fontId="11" fillId="3" borderId="0" xfId="0" applyNumberFormat="1" applyFont="1" applyFill="1"/>
    <xf numFmtId="0" fontId="10" fillId="7" borderId="38" xfId="0" applyFont="1" applyFill="1" applyBorder="1" applyAlignment="1">
      <alignment vertical="center"/>
    </xf>
    <xf numFmtId="0" fontId="0" fillId="7" borderId="3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20" fillId="0" borderId="33" xfId="0" applyFont="1" applyBorder="1" applyAlignment="1">
      <alignment horizontal="center" vertical="center" wrapText="1"/>
    </xf>
    <xf numFmtId="0" fontId="28" fillId="8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wrapText="1"/>
    </xf>
    <xf numFmtId="0" fontId="30" fillId="0" borderId="12" xfId="0" applyFont="1" applyBorder="1" applyAlignment="1">
      <alignment vertical="center" wrapText="1"/>
    </xf>
    <xf numFmtId="0" fontId="30" fillId="8" borderId="12" xfId="0" applyFont="1" applyFill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8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2" fillId="8" borderId="12" xfId="0" applyFont="1" applyFill="1" applyBorder="1" applyAlignment="1">
      <alignment horizontal="right" vertical="center" wrapText="1"/>
    </xf>
    <xf numFmtId="0" fontId="0" fillId="0" borderId="0" xfId="0"/>
    <xf numFmtId="0" fontId="3" fillId="0" borderId="0" xfId="0" applyFont="1"/>
    <xf numFmtId="42" fontId="23" fillId="6" borderId="12" xfId="0" applyNumberFormat="1" applyFont="1" applyFill="1" applyBorder="1"/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0" fontId="0" fillId="0" borderId="0" xfId="0" applyFill="1"/>
    <xf numFmtId="3" fontId="26" fillId="0" borderId="12" xfId="0" applyNumberFormat="1" applyFont="1" applyFill="1" applyBorder="1" applyAlignment="1">
      <alignment horizontal="center" vertical="center"/>
    </xf>
    <xf numFmtId="14" fontId="25" fillId="0" borderId="12" xfId="0" applyNumberFormat="1" applyFont="1" applyBorder="1" applyAlignment="1">
      <alignment horizontal="center" vertical="center" wrapText="1"/>
    </xf>
    <xf numFmtId="0" fontId="7" fillId="2" borderId="12" xfId="0" applyFont="1" applyFill="1" applyBorder="1"/>
    <xf numFmtId="2" fontId="11" fillId="2" borderId="12" xfId="0" applyNumberFormat="1" applyFont="1" applyFill="1" applyBorder="1"/>
    <xf numFmtId="0" fontId="19" fillId="2" borderId="37" xfId="0" applyFont="1" applyFill="1" applyBorder="1"/>
    <xf numFmtId="0" fontId="29" fillId="0" borderId="0" xfId="0" applyFont="1" applyAlignment="1">
      <alignment horizontal="left"/>
    </xf>
    <xf numFmtId="0" fontId="31" fillId="7" borderId="41" xfId="0" applyFont="1" applyFill="1" applyBorder="1" applyAlignment="1">
      <alignment vertical="center"/>
    </xf>
    <xf numFmtId="0" fontId="16" fillId="7" borderId="42" xfId="0" applyFont="1" applyFill="1" applyBorder="1" applyAlignment="1">
      <alignment wrapText="1"/>
    </xf>
    <xf numFmtId="0" fontId="0" fillId="7" borderId="42" xfId="0" applyFill="1" applyBorder="1" applyAlignment="1">
      <alignment wrapText="1"/>
    </xf>
    <xf numFmtId="0" fontId="0" fillId="7" borderId="43" xfId="0" applyFill="1" applyBorder="1" applyAlignment="1">
      <alignment wrapText="1"/>
    </xf>
    <xf numFmtId="0" fontId="0" fillId="0" borderId="65" xfId="0" applyBorder="1" applyAlignment="1">
      <alignment vertical="center" wrapText="1"/>
    </xf>
    <xf numFmtId="0" fontId="24" fillId="8" borderId="12" xfId="0" applyFont="1" applyFill="1" applyBorder="1" applyAlignment="1">
      <alignment horizontal="center" vertical="center" wrapText="1"/>
    </xf>
    <xf numFmtId="6" fontId="11" fillId="2" borderId="12" xfId="0" applyNumberFormat="1" applyFont="1" applyFill="1" applyBorder="1" applyAlignment="1">
      <alignment horizontal="center"/>
    </xf>
    <xf numFmtId="168" fontId="1" fillId="0" borderId="12" xfId="0" applyNumberFormat="1" applyFont="1" applyBorder="1" applyAlignment="1">
      <alignment horizontal="right" vertical="center"/>
    </xf>
    <xf numFmtId="0" fontId="13" fillId="6" borderId="12" xfId="0" applyFont="1" applyFill="1" applyBorder="1"/>
    <xf numFmtId="0" fontId="13" fillId="6" borderId="12" xfId="0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15" fillId="6" borderId="33" xfId="0" applyFont="1" applyFill="1" applyBorder="1" applyAlignment="1">
      <alignment horizontal="center" vertical="center" wrapText="1"/>
    </xf>
    <xf numFmtId="4" fontId="15" fillId="6" borderId="3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9" fillId="0" borderId="0" xfId="0" applyFont="1" applyFill="1" applyBorder="1"/>
    <xf numFmtId="2" fontId="11" fillId="0" borderId="0" xfId="0" applyNumberFormat="1" applyFont="1" applyFill="1" applyBorder="1"/>
    <xf numFmtId="42" fontId="11" fillId="0" borderId="0" xfId="0" applyNumberFormat="1" applyFont="1" applyFill="1" applyBorder="1" applyAlignment="1">
      <alignment horizontal="center"/>
    </xf>
    <xf numFmtId="3" fontId="26" fillId="0" borderId="1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7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right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 vertical="center" wrapText="1"/>
    </xf>
    <xf numFmtId="0" fontId="15" fillId="8" borderId="45" xfId="0" applyFont="1" applyFill="1" applyBorder="1" applyAlignment="1">
      <alignment horizontal="center" vertical="center" wrapText="1"/>
    </xf>
    <xf numFmtId="0" fontId="15" fillId="8" borderId="50" xfId="0" applyFont="1" applyFill="1" applyBorder="1" applyAlignment="1">
      <alignment horizontal="center" vertical="center" wrapText="1"/>
    </xf>
    <xf numFmtId="0" fontId="15" fillId="8" borderId="51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59" xfId="0" applyFont="1" applyFill="1" applyBorder="1" applyAlignment="1">
      <alignment horizontal="center" vertical="center" wrapText="1"/>
    </xf>
    <xf numFmtId="0" fontId="15" fillId="8" borderId="47" xfId="0" applyFont="1" applyFill="1" applyBorder="1" applyAlignment="1">
      <alignment horizontal="center" vertical="center" wrapText="1"/>
    </xf>
    <xf numFmtId="0" fontId="15" fillId="8" borderId="53" xfId="0" applyFont="1" applyFill="1" applyBorder="1" applyAlignment="1">
      <alignment horizontal="center" vertical="center" wrapText="1"/>
    </xf>
    <xf numFmtId="0" fontId="15" fillId="8" borderId="60" xfId="0" applyFont="1" applyFill="1" applyBorder="1" applyAlignment="1">
      <alignment horizontal="center"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14" fontId="2" fillId="8" borderId="12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8" borderId="54" xfId="0" applyFont="1" applyFill="1" applyBorder="1" applyAlignment="1">
      <alignment horizontal="center" vertical="center" wrapText="1"/>
    </xf>
    <xf numFmtId="0" fontId="15" fillId="8" borderId="61" xfId="0" applyFont="1" applyFill="1" applyBorder="1" applyAlignment="1">
      <alignment horizontal="center" vertical="center" wrapText="1"/>
    </xf>
    <xf numFmtId="0" fontId="15" fillId="8" borderId="62" xfId="0" applyFont="1" applyFill="1" applyBorder="1" applyAlignment="1">
      <alignment horizontal="center" vertical="center" wrapText="1"/>
    </xf>
    <xf numFmtId="0" fontId="15" fillId="8" borderId="49" xfId="0" applyFont="1" applyFill="1" applyBorder="1" applyAlignment="1">
      <alignment horizontal="center" vertical="center" wrapText="1"/>
    </xf>
    <xf numFmtId="0" fontId="0" fillId="8" borderId="55" xfId="0" applyFill="1" applyBorder="1" applyAlignment="1">
      <alignment vertical="top" wrapText="1"/>
    </xf>
    <xf numFmtId="0" fontId="0" fillId="8" borderId="56" xfId="0" applyFill="1" applyBorder="1" applyAlignment="1">
      <alignment vertical="top" wrapText="1"/>
    </xf>
    <xf numFmtId="0" fontId="15" fillId="8" borderId="57" xfId="0" applyFont="1" applyFill="1" applyBorder="1" applyAlignment="1">
      <alignment horizontal="center" vertical="center" wrapText="1"/>
    </xf>
    <xf numFmtId="0" fontId="15" fillId="8" borderId="58" xfId="0" applyFont="1" applyFill="1" applyBorder="1" applyAlignment="1">
      <alignment horizontal="center" vertical="center" wrapText="1"/>
    </xf>
    <xf numFmtId="6" fontId="2" fillId="8" borderId="12" xfId="0" applyNumberFormat="1" applyFont="1" applyFill="1" applyBorder="1" applyAlignment="1">
      <alignment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3">
    <cellStyle name="Moneda [0]" xfId="1" builtinId="7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42900"/>
          <a:ext cx="3102881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abSelected="1" zoomScale="70" zoomScaleNormal="70" zoomScaleSheetLayoutView="100" zoomScalePageLayoutView="50" workbookViewId="0">
      <selection activeCell="J24" sqref="J24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18" t="s">
        <v>50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105"/>
    </row>
    <row r="7" spans="1:14" ht="10.5" customHeight="1" thickBot="1" x14ac:dyDescent="0.3">
      <c r="A7" s="220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106"/>
    </row>
    <row r="8" spans="1:14" x14ac:dyDescent="0.25">
      <c r="A8" s="228" t="s">
        <v>155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107"/>
    </row>
    <row r="9" spans="1:14" x14ac:dyDescent="0.25">
      <c r="A9" s="230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107"/>
    </row>
    <row r="10" spans="1:14" x14ac:dyDescent="0.25">
      <c r="A10" s="230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107"/>
    </row>
    <row r="11" spans="1:14" ht="6" customHeight="1" thickBot="1" x14ac:dyDescent="0.3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108"/>
    </row>
    <row r="12" spans="1:14" s="76" customFormat="1" ht="6" customHeight="1" x14ac:dyDescent="0.25">
      <c r="A12" s="103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7"/>
    </row>
    <row r="13" spans="1:14" s="76" customFormat="1" ht="6" customHeight="1" thickBot="1" x14ac:dyDescent="0.3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109"/>
    </row>
    <row r="14" spans="1:14" x14ac:dyDescent="0.25">
      <c r="A14" s="222" t="s">
        <v>12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12"/>
    </row>
    <row r="15" spans="1:14" ht="15.75" thickBot="1" x14ac:dyDescent="0.3">
      <c r="A15" s="224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13"/>
    </row>
    <row r="16" spans="1:14" x14ac:dyDescent="0.25">
      <c r="A16" s="208" t="s">
        <v>0</v>
      </c>
      <c r="B16" s="208" t="s">
        <v>1</v>
      </c>
      <c r="C16" s="233" t="s">
        <v>2</v>
      </c>
      <c r="D16" s="208" t="s">
        <v>3</v>
      </c>
      <c r="E16" s="208" t="s">
        <v>4</v>
      </c>
      <c r="F16" s="208" t="s">
        <v>5</v>
      </c>
      <c r="G16" s="208" t="s">
        <v>6</v>
      </c>
      <c r="H16" s="208" t="s">
        <v>7</v>
      </c>
      <c r="I16" s="208" t="s">
        <v>8</v>
      </c>
      <c r="J16" s="208" t="s">
        <v>11</v>
      </c>
      <c r="K16" s="214" t="s">
        <v>20</v>
      </c>
      <c r="L16" s="208" t="s">
        <v>9</v>
      </c>
      <c r="M16" s="208" t="s">
        <v>10</v>
      </c>
      <c r="N16" s="214" t="s">
        <v>19</v>
      </c>
    </row>
    <row r="17" spans="1:14" x14ac:dyDescent="0.25">
      <c r="A17" s="208"/>
      <c r="B17" s="208"/>
      <c r="C17" s="233"/>
      <c r="D17" s="208"/>
      <c r="E17" s="208"/>
      <c r="F17" s="209"/>
      <c r="G17" s="209"/>
      <c r="H17" s="209"/>
      <c r="I17" s="209"/>
      <c r="J17" s="209"/>
      <c r="K17" s="208"/>
      <c r="L17" s="209"/>
      <c r="M17" s="209"/>
      <c r="N17" s="208"/>
    </row>
    <row r="18" spans="1:14" ht="9" customHeight="1" thickBot="1" x14ac:dyDescent="0.3">
      <c r="A18" s="211"/>
      <c r="B18" s="211"/>
      <c r="C18" s="234"/>
      <c r="D18" s="211"/>
      <c r="E18" s="211"/>
      <c r="F18" s="210"/>
      <c r="G18" s="210"/>
      <c r="H18" s="210"/>
      <c r="I18" s="210"/>
      <c r="J18" s="210"/>
      <c r="K18" s="211"/>
      <c r="L18" s="210"/>
      <c r="M18" s="210"/>
      <c r="N18" s="211"/>
    </row>
    <row r="19" spans="1:14" s="76" customFormat="1" ht="26.25" customHeight="1" x14ac:dyDescent="0.25">
      <c r="A19" s="91"/>
      <c r="B19" s="91"/>
      <c r="C19" s="92"/>
      <c r="D19" s="91"/>
      <c r="E19" s="91"/>
      <c r="F19" s="93"/>
      <c r="G19" s="93"/>
      <c r="H19" s="93"/>
      <c r="I19" s="93"/>
      <c r="J19" s="93"/>
      <c r="K19" s="91"/>
      <c r="L19" s="93"/>
      <c r="M19" s="93"/>
      <c r="N19" s="104"/>
    </row>
    <row r="20" spans="1:14" s="2" customFormat="1" ht="30.75" customHeight="1" x14ac:dyDescent="0.25">
      <c r="A20" s="207">
        <v>14571</v>
      </c>
      <c r="B20" s="185">
        <v>44746</v>
      </c>
      <c r="C20" s="179" t="s">
        <v>159</v>
      </c>
      <c r="D20" s="179" t="s">
        <v>160</v>
      </c>
      <c r="E20" s="179" t="s">
        <v>161</v>
      </c>
      <c r="F20" s="181" t="s">
        <v>17</v>
      </c>
      <c r="G20" s="181" t="s">
        <v>16</v>
      </c>
      <c r="H20" s="22">
        <v>988010</v>
      </c>
      <c r="I20" s="181" t="s">
        <v>49</v>
      </c>
      <c r="J20" s="182">
        <v>284.26</v>
      </c>
      <c r="K20" s="197">
        <v>1012.53</v>
      </c>
      <c r="L20" s="178" t="s">
        <v>90</v>
      </c>
      <c r="M20" s="180" t="s">
        <v>23</v>
      </c>
      <c r="N20" s="77">
        <v>6.86</v>
      </c>
    </row>
    <row r="21" spans="1:14" s="177" customFormat="1" ht="30.75" customHeight="1" x14ac:dyDescent="0.25">
      <c r="A21" s="184" t="s">
        <v>157</v>
      </c>
      <c r="B21" s="185">
        <v>44753</v>
      </c>
      <c r="C21" s="179" t="s">
        <v>158</v>
      </c>
      <c r="D21" s="179" t="s">
        <v>64</v>
      </c>
      <c r="E21" s="179" t="s">
        <v>65</v>
      </c>
      <c r="F21" s="181" t="s">
        <v>17</v>
      </c>
      <c r="G21" s="181" t="s">
        <v>16</v>
      </c>
      <c r="H21" s="22">
        <v>198040</v>
      </c>
      <c r="I21" s="181" t="s">
        <v>60</v>
      </c>
      <c r="J21" s="182">
        <v>78.61</v>
      </c>
      <c r="K21" s="197">
        <v>209.5</v>
      </c>
      <c r="L21" s="178" t="s">
        <v>66</v>
      </c>
      <c r="M21" s="180" t="s">
        <v>23</v>
      </c>
      <c r="N21" s="77" t="s">
        <v>67</v>
      </c>
    </row>
    <row r="22" spans="1:14" s="2" customFormat="1" ht="24" x14ac:dyDescent="0.25">
      <c r="A22" s="87">
        <v>14572</v>
      </c>
      <c r="B22" s="88">
        <v>44750</v>
      </c>
      <c r="C22" s="5" t="s">
        <v>68</v>
      </c>
      <c r="D22" s="5" t="s">
        <v>69</v>
      </c>
      <c r="E22" s="5" t="s">
        <v>70</v>
      </c>
      <c r="F22" s="9" t="s">
        <v>17</v>
      </c>
      <c r="G22" s="9" t="s">
        <v>16</v>
      </c>
      <c r="H22" s="22" t="s">
        <v>71</v>
      </c>
      <c r="I22" s="9" t="s">
        <v>49</v>
      </c>
      <c r="J22" s="10">
        <v>43.56</v>
      </c>
      <c r="K22" s="10">
        <v>135</v>
      </c>
      <c r="L22" s="4" t="s">
        <v>72</v>
      </c>
      <c r="M22" s="7" t="s">
        <v>51</v>
      </c>
      <c r="N22" s="77" t="s">
        <v>73</v>
      </c>
    </row>
    <row r="23" spans="1:14" s="2" customFormat="1" ht="36" x14ac:dyDescent="0.25">
      <c r="A23" s="87">
        <v>14573</v>
      </c>
      <c r="B23" s="88">
        <v>44750</v>
      </c>
      <c r="C23" s="5" t="s">
        <v>74</v>
      </c>
      <c r="D23" s="5" t="s">
        <v>75</v>
      </c>
      <c r="E23" s="5" t="s">
        <v>76</v>
      </c>
      <c r="F23" s="9" t="s">
        <v>77</v>
      </c>
      <c r="G23" s="9" t="s">
        <v>16</v>
      </c>
      <c r="H23" s="22">
        <v>64473</v>
      </c>
      <c r="I23" s="9" t="s">
        <v>63</v>
      </c>
      <c r="J23" s="10">
        <v>-18.54</v>
      </c>
      <c r="K23" s="10">
        <v>5750</v>
      </c>
      <c r="L23" s="4" t="s">
        <v>78</v>
      </c>
      <c r="M23" s="7" t="s">
        <v>51</v>
      </c>
      <c r="N23" s="86" t="s">
        <v>79</v>
      </c>
    </row>
    <row r="24" spans="1:14" s="2" customFormat="1" ht="48" x14ac:dyDescent="0.25">
      <c r="A24" s="87">
        <v>14574</v>
      </c>
      <c r="B24" s="88">
        <v>44757</v>
      </c>
      <c r="C24" s="5" t="s">
        <v>80</v>
      </c>
      <c r="D24" s="5" t="s">
        <v>81</v>
      </c>
      <c r="E24" s="5" t="s">
        <v>82</v>
      </c>
      <c r="F24" s="9" t="s">
        <v>83</v>
      </c>
      <c r="G24" s="9" t="s">
        <v>84</v>
      </c>
      <c r="H24" s="22">
        <v>48637661</v>
      </c>
      <c r="I24" s="9" t="s">
        <v>49</v>
      </c>
      <c r="J24" s="10">
        <v>20077.91</v>
      </c>
      <c r="K24" s="10">
        <v>4117.8999999999996</v>
      </c>
      <c r="L24" s="4" t="s">
        <v>85</v>
      </c>
      <c r="M24" s="7" t="s">
        <v>23</v>
      </c>
      <c r="N24" s="86" t="s">
        <v>86</v>
      </c>
    </row>
    <row r="25" spans="1:14" s="2" customFormat="1" ht="30" x14ac:dyDescent="0.25">
      <c r="A25" s="87">
        <v>14575</v>
      </c>
      <c r="B25" s="88">
        <v>44761</v>
      </c>
      <c r="C25" s="5" t="s">
        <v>87</v>
      </c>
      <c r="D25" s="5" t="s">
        <v>88</v>
      </c>
      <c r="E25" s="5" t="s">
        <v>89</v>
      </c>
      <c r="F25" s="9" t="s">
        <v>17</v>
      </c>
      <c r="G25" s="9" t="s">
        <v>16</v>
      </c>
      <c r="H25" s="22">
        <v>707375</v>
      </c>
      <c r="I25" s="9" t="s">
        <v>59</v>
      </c>
      <c r="J25" s="10">
        <v>112.71</v>
      </c>
      <c r="K25" s="10">
        <v>312</v>
      </c>
      <c r="L25" s="4" t="s">
        <v>90</v>
      </c>
      <c r="M25" s="7" t="s">
        <v>23</v>
      </c>
      <c r="N25" s="86" t="s">
        <v>91</v>
      </c>
    </row>
    <row r="26" spans="1:14" s="2" customFormat="1" ht="45" x14ac:dyDescent="0.25">
      <c r="A26" s="87">
        <v>14576</v>
      </c>
      <c r="B26" s="88">
        <v>44761</v>
      </c>
      <c r="C26" s="5" t="s">
        <v>92</v>
      </c>
      <c r="D26" s="5" t="s">
        <v>93</v>
      </c>
      <c r="E26" s="5" t="s">
        <v>94</v>
      </c>
      <c r="F26" s="9" t="s">
        <v>95</v>
      </c>
      <c r="G26" s="9" t="s">
        <v>53</v>
      </c>
      <c r="H26" s="22">
        <v>423201</v>
      </c>
      <c r="I26" s="9" t="s">
        <v>61</v>
      </c>
      <c r="J26" s="10">
        <v>0</v>
      </c>
      <c r="K26" s="10">
        <v>2322.6799999999998</v>
      </c>
      <c r="L26" s="4" t="s">
        <v>15</v>
      </c>
      <c r="M26" s="7" t="s">
        <v>18</v>
      </c>
      <c r="N26" s="86" t="s">
        <v>96</v>
      </c>
    </row>
    <row r="27" spans="1:14" s="2" customFormat="1" ht="45" x14ac:dyDescent="0.25">
      <c r="A27" s="87">
        <v>14577</v>
      </c>
      <c r="B27" s="88">
        <v>44764</v>
      </c>
      <c r="C27" s="5" t="s">
        <v>97</v>
      </c>
      <c r="D27" s="5" t="s">
        <v>98</v>
      </c>
      <c r="E27" s="5" t="s">
        <v>99</v>
      </c>
      <c r="F27" s="9" t="s">
        <v>17</v>
      </c>
      <c r="G27" s="9" t="s">
        <v>16</v>
      </c>
      <c r="H27" s="22">
        <v>112278</v>
      </c>
      <c r="I27" s="9" t="s">
        <v>63</v>
      </c>
      <c r="J27" s="114">
        <v>0</v>
      </c>
      <c r="K27" s="10">
        <v>2000</v>
      </c>
      <c r="L27" s="4" t="s">
        <v>15</v>
      </c>
      <c r="M27" s="7" t="s">
        <v>51</v>
      </c>
      <c r="N27" s="113" t="s">
        <v>100</v>
      </c>
    </row>
    <row r="28" spans="1:14" s="177" customFormat="1" ht="30" x14ac:dyDescent="0.25">
      <c r="A28" s="184">
        <v>14578</v>
      </c>
      <c r="B28" s="185">
        <v>44771</v>
      </c>
      <c r="C28" s="179" t="s">
        <v>150</v>
      </c>
      <c r="D28" s="179" t="s">
        <v>151</v>
      </c>
      <c r="E28" s="179" t="s">
        <v>152</v>
      </c>
      <c r="F28" s="181" t="s">
        <v>17</v>
      </c>
      <c r="G28" s="181" t="s">
        <v>16</v>
      </c>
      <c r="H28" s="22">
        <v>5146</v>
      </c>
      <c r="I28" s="181" t="s">
        <v>63</v>
      </c>
      <c r="J28" s="197">
        <v>0</v>
      </c>
      <c r="K28" s="182" t="s">
        <v>153</v>
      </c>
      <c r="L28" s="178" t="s">
        <v>15</v>
      </c>
      <c r="M28" s="180" t="s">
        <v>18</v>
      </c>
      <c r="N28" s="113" t="s">
        <v>154</v>
      </c>
    </row>
    <row r="29" spans="1:14" s="2" customFormat="1" ht="24" customHeight="1" x14ac:dyDescent="0.25">
      <c r="A29" s="42"/>
      <c r="B29" s="43"/>
      <c r="C29" s="44"/>
      <c r="D29" s="44"/>
      <c r="E29" s="44"/>
      <c r="F29" s="45"/>
      <c r="G29" s="46"/>
      <c r="H29" s="47"/>
      <c r="I29" s="48"/>
      <c r="J29" s="49"/>
      <c r="K29" s="49"/>
      <c r="L29" s="50"/>
      <c r="M29" s="48"/>
      <c r="N29" s="51"/>
    </row>
    <row r="30" spans="1:14" ht="26.25" x14ac:dyDescent="0.4">
      <c r="A30" s="1"/>
      <c r="B30" s="1"/>
      <c r="C30" s="1"/>
      <c r="D30" s="1"/>
      <c r="E30" s="1"/>
      <c r="F30" s="1"/>
      <c r="G30" s="24" t="s">
        <v>14</v>
      </c>
      <c r="H30" s="83">
        <f>SUM(H20:H28)</f>
        <v>51136184</v>
      </c>
      <c r="I30" s="84"/>
      <c r="J30" s="85">
        <f>SUM(J20:J28)</f>
        <v>20578.509999999998</v>
      </c>
      <c r="K30" s="85">
        <f>SUM(K20:K28)</f>
        <v>15859.61</v>
      </c>
    </row>
    <row r="31" spans="1:14" s="96" customFormat="1" ht="27" thickBot="1" x14ac:dyDescent="0.45">
      <c r="A31" s="97"/>
      <c r="B31" s="97"/>
      <c r="C31" s="97"/>
      <c r="D31" s="97"/>
      <c r="E31" s="97"/>
      <c r="F31" s="97"/>
      <c r="G31" s="98"/>
      <c r="H31" s="99"/>
      <c r="I31" s="100"/>
      <c r="J31" s="101"/>
      <c r="K31" s="101"/>
    </row>
    <row r="32" spans="1:14" x14ac:dyDescent="0.25">
      <c r="A32" s="222" t="s">
        <v>13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6"/>
    </row>
    <row r="33" spans="1:14" ht="15.75" thickBot="1" x14ac:dyDescent="0.3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7"/>
    </row>
    <row r="34" spans="1:14" x14ac:dyDescent="0.25">
      <c r="A34" s="208" t="s">
        <v>0</v>
      </c>
      <c r="B34" s="238" t="s">
        <v>1</v>
      </c>
      <c r="C34" s="208" t="s">
        <v>2</v>
      </c>
      <c r="D34" s="208" t="s">
        <v>3</v>
      </c>
      <c r="E34" s="208" t="s">
        <v>4</v>
      </c>
      <c r="F34" s="208" t="s">
        <v>5</v>
      </c>
      <c r="G34" s="208" t="s">
        <v>6</v>
      </c>
      <c r="H34" s="208" t="s">
        <v>7</v>
      </c>
      <c r="I34" s="208" t="s">
        <v>8</v>
      </c>
      <c r="J34" s="208" t="s">
        <v>11</v>
      </c>
      <c r="K34" s="214" t="s">
        <v>21</v>
      </c>
      <c r="L34" s="208" t="s">
        <v>9</v>
      </c>
      <c r="M34" s="215" t="s">
        <v>10</v>
      </c>
    </row>
    <row r="35" spans="1:14" x14ac:dyDescent="0.25">
      <c r="A35" s="208"/>
      <c r="B35" s="238"/>
      <c r="C35" s="208"/>
      <c r="D35" s="208"/>
      <c r="E35" s="208"/>
      <c r="F35" s="209"/>
      <c r="G35" s="209"/>
      <c r="H35" s="209"/>
      <c r="I35" s="209"/>
      <c r="J35" s="209"/>
      <c r="K35" s="208"/>
      <c r="L35" s="209"/>
      <c r="M35" s="216"/>
    </row>
    <row r="36" spans="1:14" ht="6" customHeight="1" thickBot="1" x14ac:dyDescent="0.3">
      <c r="A36" s="211"/>
      <c r="B36" s="239"/>
      <c r="C36" s="211"/>
      <c r="D36" s="211"/>
      <c r="E36" s="211"/>
      <c r="F36" s="210"/>
      <c r="G36" s="210"/>
      <c r="H36" s="210"/>
      <c r="I36" s="210"/>
      <c r="J36" s="210"/>
      <c r="K36" s="211"/>
      <c r="L36" s="210"/>
      <c r="M36" s="217"/>
    </row>
    <row r="37" spans="1:14" s="76" customFormat="1" ht="27" customHeight="1" x14ac:dyDescent="0.25">
      <c r="A37" s="91"/>
      <c r="B37" s="94"/>
      <c r="C37" s="91"/>
      <c r="D37" s="91"/>
      <c r="E37" s="91"/>
      <c r="F37" s="93"/>
      <c r="G37" s="93"/>
      <c r="H37" s="93"/>
      <c r="I37" s="93"/>
      <c r="J37" s="93"/>
      <c r="K37" s="91"/>
      <c r="L37" s="93"/>
      <c r="M37" s="95"/>
    </row>
    <row r="38" spans="1:14" s="2" customFormat="1" ht="30" x14ac:dyDescent="0.25">
      <c r="A38" s="89">
        <v>68</v>
      </c>
      <c r="B38" s="15">
        <v>44746</v>
      </c>
      <c r="C38" s="5" t="s">
        <v>101</v>
      </c>
      <c r="D38" s="5" t="s">
        <v>102</v>
      </c>
      <c r="E38" s="5" t="s">
        <v>103</v>
      </c>
      <c r="F38" s="7" t="s">
        <v>104</v>
      </c>
      <c r="G38" s="9" t="s">
        <v>105</v>
      </c>
      <c r="H38" s="22">
        <v>164953</v>
      </c>
      <c r="I38" s="13" t="s">
        <v>58</v>
      </c>
      <c r="J38" s="10">
        <v>31</v>
      </c>
      <c r="K38" s="10">
        <v>943.22</v>
      </c>
      <c r="L38" s="4" t="s">
        <v>15</v>
      </c>
      <c r="M38" s="7" t="s">
        <v>18</v>
      </c>
      <c r="N38"/>
    </row>
    <row r="39" spans="1:14" s="3" customFormat="1" ht="30" x14ac:dyDescent="0.25">
      <c r="A39" s="90">
        <v>69</v>
      </c>
      <c r="B39" s="18">
        <v>44750</v>
      </c>
      <c r="C39" s="5" t="s">
        <v>106</v>
      </c>
      <c r="D39" s="12" t="s">
        <v>107</v>
      </c>
      <c r="E39" s="6" t="s">
        <v>108</v>
      </c>
      <c r="F39" s="8" t="s">
        <v>17</v>
      </c>
      <c r="G39" s="19" t="s">
        <v>16</v>
      </c>
      <c r="H39" s="23">
        <v>209304</v>
      </c>
      <c r="I39" s="13" t="s">
        <v>58</v>
      </c>
      <c r="J39" s="11">
        <v>60.25</v>
      </c>
      <c r="K39" s="10">
        <v>393.36</v>
      </c>
      <c r="L39" s="4" t="s">
        <v>109</v>
      </c>
      <c r="M39" s="7" t="s">
        <v>23</v>
      </c>
      <c r="N39"/>
    </row>
    <row r="40" spans="1:14" s="3" customFormat="1" ht="30" customHeight="1" x14ac:dyDescent="0.25">
      <c r="A40" s="90">
        <v>70</v>
      </c>
      <c r="B40" s="18">
        <v>44760</v>
      </c>
      <c r="C40" s="12" t="s">
        <v>110</v>
      </c>
      <c r="D40" s="12" t="s">
        <v>111</v>
      </c>
      <c r="E40" s="12" t="s">
        <v>112</v>
      </c>
      <c r="F40" s="8" t="s">
        <v>17</v>
      </c>
      <c r="G40" s="19" t="s">
        <v>113</v>
      </c>
      <c r="H40" s="23">
        <v>112688</v>
      </c>
      <c r="I40" s="13" t="s">
        <v>52</v>
      </c>
      <c r="J40" s="11">
        <v>0</v>
      </c>
      <c r="K40" s="115">
        <v>8932.5</v>
      </c>
      <c r="L40" s="4" t="s">
        <v>15</v>
      </c>
      <c r="M40" s="7" t="s">
        <v>18</v>
      </c>
      <c r="N40" s="80"/>
    </row>
    <row r="41" spans="1:14" s="3" customFormat="1" ht="30" x14ac:dyDescent="0.25">
      <c r="A41" s="90">
        <v>71</v>
      </c>
      <c r="B41" s="18">
        <v>44760</v>
      </c>
      <c r="C41" s="5" t="s">
        <v>114</v>
      </c>
      <c r="D41" s="12" t="s">
        <v>115</v>
      </c>
      <c r="E41" s="12" t="s">
        <v>116</v>
      </c>
      <c r="F41" s="8" t="s">
        <v>17</v>
      </c>
      <c r="G41" s="19" t="s">
        <v>53</v>
      </c>
      <c r="H41" s="23">
        <v>48422</v>
      </c>
      <c r="I41" s="13" t="s">
        <v>52</v>
      </c>
      <c r="J41" s="11">
        <v>0</v>
      </c>
      <c r="K41" s="16">
        <v>35834.53</v>
      </c>
      <c r="L41" s="4" t="s">
        <v>15</v>
      </c>
      <c r="M41" s="8" t="s">
        <v>22</v>
      </c>
      <c r="N41"/>
    </row>
    <row r="42" spans="1:14" s="3" customFormat="1" ht="30" customHeight="1" x14ac:dyDescent="0.25">
      <c r="A42" s="90">
        <v>72</v>
      </c>
      <c r="B42" s="18">
        <v>44763</v>
      </c>
      <c r="C42" s="5" t="s">
        <v>117</v>
      </c>
      <c r="D42" s="12" t="s">
        <v>118</v>
      </c>
      <c r="E42" s="12" t="s">
        <v>119</v>
      </c>
      <c r="F42" s="13" t="s">
        <v>120</v>
      </c>
      <c r="G42" s="19" t="s">
        <v>53</v>
      </c>
      <c r="H42" s="23">
        <v>498552</v>
      </c>
      <c r="I42" s="13" t="s">
        <v>52</v>
      </c>
      <c r="J42" s="11">
        <v>0</v>
      </c>
      <c r="K42" s="11">
        <v>522.11</v>
      </c>
      <c r="L42" s="4" t="s">
        <v>15</v>
      </c>
      <c r="M42" s="7" t="s">
        <v>51</v>
      </c>
      <c r="N42"/>
    </row>
    <row r="43" spans="1:14" s="3" customFormat="1" ht="20.25" x14ac:dyDescent="0.25">
      <c r="A43" s="90">
        <v>73</v>
      </c>
      <c r="B43" s="18">
        <v>44764</v>
      </c>
      <c r="C43" s="12" t="s">
        <v>121</v>
      </c>
      <c r="D43" s="12" t="s">
        <v>122</v>
      </c>
      <c r="E43" s="12" t="s">
        <v>123</v>
      </c>
      <c r="F43" s="8" t="s">
        <v>17</v>
      </c>
      <c r="G43" s="19" t="s">
        <v>16</v>
      </c>
      <c r="H43" s="23">
        <v>192700</v>
      </c>
      <c r="I43" s="13" t="s">
        <v>58</v>
      </c>
      <c r="J43" s="11">
        <v>84.33</v>
      </c>
      <c r="K43" s="11">
        <v>417.78</v>
      </c>
      <c r="L43" s="4" t="s">
        <v>15</v>
      </c>
      <c r="M43" s="7" t="s">
        <v>18</v>
      </c>
      <c r="N43" s="80"/>
    </row>
    <row r="44" spans="1:14" s="3" customFormat="1" ht="45" x14ac:dyDescent="0.25">
      <c r="A44" s="90">
        <v>74</v>
      </c>
      <c r="B44" s="18">
        <v>44768</v>
      </c>
      <c r="C44" s="12" t="s">
        <v>125</v>
      </c>
      <c r="D44" s="12" t="s">
        <v>124</v>
      </c>
      <c r="E44" s="12" t="s">
        <v>126</v>
      </c>
      <c r="F44" s="8" t="s">
        <v>17</v>
      </c>
      <c r="G44" s="19" t="s">
        <v>16</v>
      </c>
      <c r="H44" s="23">
        <v>276848</v>
      </c>
      <c r="I44" s="13" t="s">
        <v>58</v>
      </c>
      <c r="J44" s="11">
        <v>72.41</v>
      </c>
      <c r="K44" s="11">
        <v>300.39</v>
      </c>
      <c r="L44" s="4" t="s">
        <v>109</v>
      </c>
      <c r="M44" s="7" t="s">
        <v>51</v>
      </c>
      <c r="N44" s="80"/>
    </row>
    <row r="45" spans="1:14" s="76" customFormat="1" ht="24" customHeight="1" x14ac:dyDescent="0.25">
      <c r="A45" s="52"/>
      <c r="B45" s="53"/>
      <c r="C45" s="44"/>
      <c r="D45" s="54"/>
      <c r="E45" s="54"/>
      <c r="F45" s="55"/>
      <c r="G45" s="78"/>
      <c r="H45" s="56"/>
      <c r="I45" s="57"/>
      <c r="J45" s="58"/>
      <c r="K45" s="79"/>
      <c r="L45" s="50"/>
      <c r="M45" s="55"/>
      <c r="N45" s="14"/>
    </row>
    <row r="46" spans="1:14" s="76" customFormat="1" ht="26.25" x14ac:dyDescent="0.4">
      <c r="A46" s="17"/>
      <c r="B46" s="17"/>
      <c r="C46" s="17"/>
      <c r="D46" s="17"/>
      <c r="E46" s="17"/>
      <c r="F46" s="17"/>
      <c r="G46" s="24" t="s">
        <v>14</v>
      </c>
      <c r="H46" s="83">
        <f>SUM(H38:H44)</f>
        <v>1503467</v>
      </c>
      <c r="I46" s="84"/>
      <c r="J46" s="85">
        <f>SUM(J38:J44)</f>
        <v>247.98999999999998</v>
      </c>
      <c r="K46" s="85">
        <f>SUM(K38:K44)</f>
        <v>47343.89</v>
      </c>
      <c r="L46" s="17"/>
      <c r="M46" s="17"/>
    </row>
    <row r="47" spans="1:14" s="96" customFormat="1" ht="27" thickBot="1" x14ac:dyDescent="0.45">
      <c r="A47" s="97"/>
      <c r="B47" s="97"/>
      <c r="C47" s="97"/>
      <c r="D47" s="97"/>
      <c r="E47" s="97"/>
      <c r="F47" s="97"/>
      <c r="G47" s="119"/>
      <c r="H47" s="120"/>
      <c r="I47" s="121"/>
      <c r="J47" s="122"/>
      <c r="K47" s="122"/>
      <c r="L47" s="123"/>
      <c r="M47" s="123"/>
      <c r="N47" s="80"/>
    </row>
    <row r="48" spans="1:14" s="96" customFormat="1" ht="28.5" customHeight="1" thickBot="1" x14ac:dyDescent="0.45">
      <c r="A48" s="235" t="s">
        <v>127</v>
      </c>
      <c r="B48" s="236"/>
      <c r="C48" s="236"/>
      <c r="D48" s="124"/>
      <c r="E48" s="124"/>
      <c r="F48" s="124"/>
      <c r="G48" s="125"/>
      <c r="H48" s="126"/>
      <c r="I48" s="124"/>
      <c r="J48" s="127"/>
      <c r="K48" s="127"/>
      <c r="L48" s="124"/>
      <c r="M48" s="128"/>
    </row>
    <row r="49" spans="1:13" s="96" customFormat="1" ht="30.75" x14ac:dyDescent="0.25">
      <c r="A49" s="129" t="s">
        <v>128</v>
      </c>
      <c r="B49" s="129" t="s">
        <v>129</v>
      </c>
      <c r="C49" s="130" t="s">
        <v>2</v>
      </c>
      <c r="D49" s="130" t="s">
        <v>3</v>
      </c>
      <c r="E49" s="130" t="s">
        <v>4</v>
      </c>
      <c r="F49" s="130" t="s">
        <v>5</v>
      </c>
      <c r="G49" s="131" t="s">
        <v>6</v>
      </c>
      <c r="H49" s="132" t="s">
        <v>7</v>
      </c>
      <c r="I49" s="133" t="s">
        <v>8</v>
      </c>
      <c r="J49" s="134" t="s">
        <v>131</v>
      </c>
      <c r="K49" s="134" t="s">
        <v>20</v>
      </c>
      <c r="L49" s="130" t="s">
        <v>9</v>
      </c>
      <c r="M49" s="135" t="s">
        <v>10</v>
      </c>
    </row>
    <row r="50" spans="1:13" s="96" customFormat="1" ht="15.75" x14ac:dyDescent="0.25">
      <c r="A50" s="136"/>
      <c r="B50" s="136"/>
      <c r="C50" s="137"/>
      <c r="D50" s="137"/>
      <c r="E50" s="137"/>
      <c r="F50" s="137"/>
      <c r="G50" s="138"/>
      <c r="H50" s="139"/>
      <c r="I50" s="140"/>
      <c r="J50" s="141"/>
      <c r="K50" s="141"/>
      <c r="L50" s="137"/>
      <c r="M50" s="142"/>
    </row>
    <row r="51" spans="1:13" s="96" customFormat="1" ht="30" x14ac:dyDescent="0.25">
      <c r="A51" s="143">
        <v>7</v>
      </c>
      <c r="B51" s="144">
        <v>44756</v>
      </c>
      <c r="C51" s="145" t="s">
        <v>136</v>
      </c>
      <c r="D51" s="145" t="s">
        <v>137</v>
      </c>
      <c r="E51" s="145" t="s">
        <v>138</v>
      </c>
      <c r="F51" s="146" t="s">
        <v>17</v>
      </c>
      <c r="G51" s="146" t="s">
        <v>16</v>
      </c>
      <c r="H51" s="147">
        <v>49281</v>
      </c>
      <c r="I51" s="146" t="s">
        <v>132</v>
      </c>
      <c r="J51" s="148">
        <v>84.91</v>
      </c>
      <c r="K51" s="148">
        <v>1114.52</v>
      </c>
      <c r="L51" s="4" t="s">
        <v>15</v>
      </c>
      <c r="M51" s="7" t="s">
        <v>51</v>
      </c>
    </row>
    <row r="52" spans="1:13" s="96" customFormat="1" x14ac:dyDescent="0.25"/>
    <row r="53" spans="1:13" s="96" customFormat="1" ht="26.25" x14ac:dyDescent="0.4">
      <c r="A53" s="237"/>
      <c r="B53" s="237"/>
      <c r="G53" s="149" t="s">
        <v>14</v>
      </c>
      <c r="H53" s="150">
        <f>SUM(H51:H51)</f>
        <v>49281</v>
      </c>
      <c r="I53" s="151"/>
      <c r="J53" s="152">
        <f>SUM(J51:J51)</f>
        <v>84.91</v>
      </c>
      <c r="K53" s="152">
        <f>SUM(K51:K51)</f>
        <v>1114.52</v>
      </c>
    </row>
    <row r="54" spans="1:13" s="175" customFormat="1" ht="26.25" x14ac:dyDescent="0.4">
      <c r="A54" s="189"/>
      <c r="B54" s="189"/>
      <c r="F54" s="183"/>
      <c r="G54" s="203"/>
      <c r="H54" s="206"/>
      <c r="I54" s="204"/>
      <c r="J54" s="205"/>
      <c r="K54" s="205"/>
      <c r="L54" s="183"/>
    </row>
    <row r="55" spans="1:13" s="175" customFormat="1" ht="26.25" x14ac:dyDescent="0.4">
      <c r="A55" s="189"/>
      <c r="B55" s="189"/>
      <c r="F55" s="183"/>
      <c r="G55" s="203"/>
      <c r="H55" s="206"/>
      <c r="I55" s="204"/>
      <c r="J55" s="205"/>
      <c r="K55" s="205"/>
      <c r="L55" s="183"/>
    </row>
    <row r="56" spans="1:13" s="175" customFormat="1" ht="26.25" x14ac:dyDescent="0.4">
      <c r="A56" s="189"/>
      <c r="B56" s="189"/>
      <c r="F56" s="183"/>
      <c r="G56" s="203"/>
      <c r="H56" s="206"/>
      <c r="I56" s="204"/>
      <c r="J56" s="205"/>
      <c r="K56" s="205"/>
      <c r="L56" s="183"/>
    </row>
    <row r="57" spans="1:13" s="175" customFormat="1" ht="26.25" x14ac:dyDescent="0.4">
      <c r="A57" s="189"/>
      <c r="B57" s="189"/>
      <c r="F57" s="183"/>
      <c r="G57" s="203"/>
      <c r="H57" s="206"/>
      <c r="I57" s="204"/>
      <c r="J57" s="205"/>
      <c r="K57" s="205"/>
      <c r="L57" s="183"/>
    </row>
    <row r="58" spans="1:13" s="175" customFormat="1" ht="26.25" x14ac:dyDescent="0.4">
      <c r="A58" s="189"/>
      <c r="B58" s="189"/>
      <c r="F58" s="183"/>
      <c r="G58" s="203"/>
      <c r="H58" s="206"/>
      <c r="I58" s="204"/>
      <c r="J58" s="205"/>
      <c r="K58" s="205"/>
      <c r="L58" s="183"/>
    </row>
    <row r="59" spans="1:13" s="175" customFormat="1" ht="26.25" x14ac:dyDescent="0.4">
      <c r="A59" s="189"/>
      <c r="B59" s="189"/>
      <c r="F59" s="183"/>
      <c r="G59" s="203"/>
      <c r="H59" s="206"/>
      <c r="I59" s="204"/>
      <c r="J59" s="205"/>
      <c r="K59" s="205"/>
      <c r="L59" s="183"/>
    </row>
    <row r="60" spans="1:13" s="175" customFormat="1" ht="26.25" x14ac:dyDescent="0.4">
      <c r="A60" s="189"/>
      <c r="B60" s="189"/>
      <c r="F60" s="183"/>
      <c r="G60" s="203"/>
      <c r="H60" s="206"/>
      <c r="I60" s="204"/>
      <c r="J60" s="205"/>
      <c r="K60" s="205"/>
      <c r="L60" s="183"/>
    </row>
    <row r="61" spans="1:13" s="175" customFormat="1" ht="26.25" x14ac:dyDescent="0.4">
      <c r="A61" s="189"/>
      <c r="B61" s="189"/>
      <c r="F61" s="183"/>
      <c r="G61" s="203"/>
      <c r="H61" s="206"/>
      <c r="I61" s="204"/>
      <c r="J61" s="205"/>
      <c r="K61" s="205"/>
      <c r="L61" s="183"/>
    </row>
    <row r="62" spans="1:13" s="175" customFormat="1" ht="26.25" x14ac:dyDescent="0.4">
      <c r="A62" s="189"/>
      <c r="B62" s="189"/>
      <c r="F62" s="183"/>
      <c r="G62" s="203"/>
      <c r="H62" s="206"/>
      <c r="I62" s="204"/>
      <c r="J62" s="205"/>
      <c r="K62" s="205"/>
      <c r="L62" s="183"/>
    </row>
    <row r="63" spans="1:13" s="96" customFormat="1" ht="27" thickBot="1" x14ac:dyDescent="0.45">
      <c r="A63" s="153"/>
      <c r="B63" s="153"/>
      <c r="G63" s="154"/>
      <c r="H63" s="155"/>
      <c r="I63" s="156"/>
      <c r="J63" s="157"/>
      <c r="K63" s="157"/>
    </row>
    <row r="64" spans="1:13" s="96" customFormat="1" ht="28.5" customHeight="1" thickBot="1" x14ac:dyDescent="0.3">
      <c r="A64" s="158" t="s">
        <v>133</v>
      </c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60"/>
    </row>
    <row r="65" spans="1:14" s="96" customFormat="1" ht="25.5" x14ac:dyDescent="0.25">
      <c r="A65" s="161" t="s">
        <v>134</v>
      </c>
      <c r="B65" s="129" t="s">
        <v>129</v>
      </c>
      <c r="C65" s="129" t="s">
        <v>2</v>
      </c>
      <c r="D65" s="129" t="s">
        <v>3</v>
      </c>
      <c r="E65" s="129" t="s">
        <v>4</v>
      </c>
      <c r="F65" s="129" t="s">
        <v>5</v>
      </c>
      <c r="G65" s="162" t="s">
        <v>6</v>
      </c>
      <c r="H65" s="162" t="s">
        <v>7</v>
      </c>
      <c r="I65" s="162" t="s">
        <v>130</v>
      </c>
      <c r="J65" s="162" t="s">
        <v>131</v>
      </c>
      <c r="K65" s="162" t="s">
        <v>135</v>
      </c>
      <c r="L65" s="163" t="s">
        <v>10</v>
      </c>
    </row>
    <row r="66" spans="1:14" ht="15.75" x14ac:dyDescent="0.25">
      <c r="A66" s="164"/>
      <c r="B66" s="164"/>
      <c r="C66" s="164"/>
      <c r="D66" s="164"/>
      <c r="E66" s="164"/>
      <c r="F66" s="164"/>
      <c r="G66" s="165"/>
      <c r="H66" s="165"/>
      <c r="I66" s="165"/>
      <c r="J66" s="165"/>
      <c r="K66" s="165"/>
      <c r="L66" s="164"/>
      <c r="M66" s="96"/>
      <c r="N66" s="96"/>
    </row>
    <row r="67" spans="1:14" ht="120" x14ac:dyDescent="0.25">
      <c r="A67" s="166">
        <v>40</v>
      </c>
      <c r="B67" s="167">
        <v>44750</v>
      </c>
      <c r="C67" s="168" t="s">
        <v>139</v>
      </c>
      <c r="D67" s="146" t="s">
        <v>140</v>
      </c>
      <c r="E67" s="146" t="s">
        <v>141</v>
      </c>
      <c r="F67" s="146" t="s">
        <v>24</v>
      </c>
      <c r="G67" s="169" t="s">
        <v>16</v>
      </c>
      <c r="H67" s="170">
        <v>42867</v>
      </c>
      <c r="I67" s="169" t="s">
        <v>142</v>
      </c>
      <c r="J67" s="171">
        <v>29.41</v>
      </c>
      <c r="K67" s="169" t="s">
        <v>15</v>
      </c>
      <c r="L67" s="146" t="s">
        <v>51</v>
      </c>
      <c r="M67" s="96"/>
      <c r="N67" s="96"/>
    </row>
    <row r="68" spans="1:14" x14ac:dyDescent="0.25">
      <c r="E68" s="97"/>
    </row>
    <row r="69" spans="1:14" s="96" customFormat="1" ht="26.25" x14ac:dyDescent="0.4">
      <c r="E69" s="97"/>
      <c r="G69" s="149" t="s">
        <v>14</v>
      </c>
      <c r="H69" s="150">
        <f>SUM(H67:H67)</f>
        <v>42867</v>
      </c>
      <c r="I69" s="151"/>
      <c r="J69" s="152">
        <f>SUM(J67:J67)</f>
        <v>29.41</v>
      </c>
      <c r="K69" s="152"/>
    </row>
    <row r="70" spans="1:14" s="175" customFormat="1" ht="26.25" x14ac:dyDescent="0.4">
      <c r="E70" s="176"/>
      <c r="G70" s="203"/>
      <c r="H70" s="206"/>
      <c r="I70" s="204"/>
      <c r="J70" s="205"/>
      <c r="K70" s="205"/>
    </row>
    <row r="71" spans="1:14" s="96" customFormat="1" ht="15.75" thickBot="1" x14ac:dyDescent="0.3">
      <c r="E71" s="97"/>
    </row>
    <row r="72" spans="1:14" s="172" customFormat="1" ht="29.25" thickTop="1" thickBot="1" x14ac:dyDescent="0.4">
      <c r="A72" s="190" t="s">
        <v>143</v>
      </c>
      <c r="B72" s="191"/>
      <c r="C72" s="192"/>
      <c r="D72" s="192"/>
      <c r="E72" s="192"/>
      <c r="F72" s="192"/>
      <c r="G72" s="192"/>
      <c r="H72" s="192"/>
      <c r="I72" s="192"/>
      <c r="J72" s="192"/>
      <c r="K72" s="192"/>
      <c r="L72" s="193"/>
      <c r="M72" s="175"/>
      <c r="N72" s="175"/>
    </row>
    <row r="73" spans="1:14" s="172" customFormat="1" ht="15.75" thickTop="1" x14ac:dyDescent="0.25">
      <c r="A73" s="242" t="s">
        <v>27</v>
      </c>
      <c r="B73" s="243"/>
      <c r="C73" s="246" t="s">
        <v>2</v>
      </c>
      <c r="D73" s="246" t="s">
        <v>28</v>
      </c>
      <c r="E73" s="246" t="s">
        <v>4</v>
      </c>
      <c r="F73" s="246" t="s">
        <v>5</v>
      </c>
      <c r="G73" s="249" t="s">
        <v>6</v>
      </c>
      <c r="H73" s="258" t="s">
        <v>7</v>
      </c>
      <c r="I73" s="258" t="s">
        <v>29</v>
      </c>
      <c r="J73" s="258" t="s">
        <v>26</v>
      </c>
      <c r="K73" s="258" t="s">
        <v>9</v>
      </c>
      <c r="L73" s="262" t="s">
        <v>10</v>
      </c>
      <c r="M73" s="175"/>
      <c r="N73" s="175"/>
    </row>
    <row r="74" spans="1:14" s="172" customFormat="1" ht="15.75" thickBot="1" x14ac:dyDescent="0.3">
      <c r="A74" s="244"/>
      <c r="B74" s="245"/>
      <c r="C74" s="247"/>
      <c r="D74" s="247"/>
      <c r="E74" s="247"/>
      <c r="F74" s="247"/>
      <c r="G74" s="250"/>
      <c r="H74" s="259"/>
      <c r="I74" s="259"/>
      <c r="J74" s="259"/>
      <c r="K74" s="259"/>
      <c r="L74" s="259"/>
      <c r="M74" s="175"/>
      <c r="N74" s="175"/>
    </row>
    <row r="75" spans="1:14" s="172" customFormat="1" ht="15.75" thickBot="1" x14ac:dyDescent="0.3">
      <c r="A75" s="263"/>
      <c r="B75" s="264"/>
      <c r="C75" s="247"/>
      <c r="D75" s="247"/>
      <c r="E75" s="247"/>
      <c r="F75" s="247"/>
      <c r="G75" s="250"/>
      <c r="H75" s="259"/>
      <c r="I75" s="259"/>
      <c r="J75" s="259"/>
      <c r="K75" s="259"/>
      <c r="L75" s="259"/>
      <c r="M75" s="175"/>
      <c r="N75" s="175"/>
    </row>
    <row r="76" spans="1:14" s="172" customFormat="1" ht="15.75" thickTop="1" x14ac:dyDescent="0.25">
      <c r="A76" s="265" t="s">
        <v>31</v>
      </c>
      <c r="B76" s="246" t="s">
        <v>32</v>
      </c>
      <c r="C76" s="247"/>
      <c r="D76" s="247"/>
      <c r="E76" s="247"/>
      <c r="F76" s="247"/>
      <c r="G76" s="250"/>
      <c r="H76" s="259"/>
      <c r="I76" s="259"/>
      <c r="J76" s="259"/>
      <c r="K76" s="259"/>
      <c r="L76" s="259"/>
      <c r="M76" s="175"/>
      <c r="N76" s="175"/>
    </row>
    <row r="77" spans="1:14" s="172" customFormat="1" ht="15.75" thickBot="1" x14ac:dyDescent="0.3">
      <c r="A77" s="266"/>
      <c r="B77" s="248"/>
      <c r="C77" s="248"/>
      <c r="D77" s="248"/>
      <c r="E77" s="248"/>
      <c r="F77" s="248"/>
      <c r="G77" s="251"/>
      <c r="H77" s="260"/>
      <c r="I77" s="261"/>
      <c r="J77" s="260"/>
      <c r="K77" s="261"/>
      <c r="L77" s="260"/>
      <c r="M77" s="175"/>
      <c r="N77" s="175"/>
    </row>
    <row r="78" spans="1:14" s="172" customFormat="1" x14ac:dyDescent="0.25">
      <c r="A78" s="252"/>
      <c r="B78" s="253"/>
      <c r="C78" s="194"/>
      <c r="D78" s="194"/>
      <c r="E78" s="194"/>
      <c r="F78" s="194"/>
      <c r="G78" s="194"/>
      <c r="H78" s="254"/>
      <c r="I78" s="255"/>
      <c r="J78" s="194"/>
      <c r="K78" s="194"/>
      <c r="L78" s="194"/>
      <c r="M78" s="175"/>
      <c r="N78" s="175"/>
    </row>
    <row r="79" spans="1:14" s="172" customFormat="1" ht="20.25" x14ac:dyDescent="0.25">
      <c r="A79" s="195" t="s">
        <v>144</v>
      </c>
      <c r="B79" s="256">
        <v>44756</v>
      </c>
      <c r="C79" s="257" t="s">
        <v>146</v>
      </c>
      <c r="D79" s="257" t="s">
        <v>147</v>
      </c>
      <c r="E79" s="257" t="s">
        <v>148</v>
      </c>
      <c r="F79" s="241" t="s">
        <v>24</v>
      </c>
      <c r="G79" s="241" t="s">
        <v>16</v>
      </c>
      <c r="H79" s="267">
        <v>200518933</v>
      </c>
      <c r="I79" s="241" t="s">
        <v>149</v>
      </c>
      <c r="J79" s="240">
        <v>48249.09</v>
      </c>
      <c r="K79" s="241" t="s">
        <v>15</v>
      </c>
      <c r="L79" s="241" t="s">
        <v>22</v>
      </c>
      <c r="M79" s="175"/>
      <c r="N79" s="175"/>
    </row>
    <row r="80" spans="1:14" s="172" customFormat="1" ht="20.25" x14ac:dyDescent="0.25">
      <c r="A80" s="195" t="s">
        <v>145</v>
      </c>
      <c r="B80" s="241"/>
      <c r="C80" s="257"/>
      <c r="D80" s="257"/>
      <c r="E80" s="257"/>
      <c r="F80" s="241"/>
      <c r="G80" s="241"/>
      <c r="H80" s="267"/>
      <c r="I80" s="241"/>
      <c r="J80" s="240"/>
      <c r="K80" s="241"/>
      <c r="L80" s="241"/>
      <c r="M80" s="175"/>
      <c r="N80" s="175"/>
    </row>
    <row r="81" spans="1:14" s="96" customFormat="1" x14ac:dyDescent="0.25">
      <c r="A81" s="172"/>
      <c r="B81" s="172"/>
      <c r="C81" s="172"/>
      <c r="D81" s="172"/>
      <c r="E81" s="173"/>
      <c r="F81" s="172"/>
      <c r="G81" s="172"/>
      <c r="H81" s="172"/>
      <c r="I81" s="172"/>
      <c r="J81" s="172"/>
      <c r="K81" s="172"/>
      <c r="L81" s="172"/>
      <c r="M81" s="172"/>
      <c r="N81" s="172"/>
    </row>
    <row r="82" spans="1:14" s="96" customFormat="1" ht="26.25" x14ac:dyDescent="0.4">
      <c r="A82" s="175"/>
      <c r="B82" s="175"/>
      <c r="C82" s="175"/>
      <c r="D82" s="175"/>
      <c r="E82" s="175"/>
      <c r="F82" s="175"/>
      <c r="G82" s="186" t="s">
        <v>14</v>
      </c>
      <c r="H82" s="196">
        <f>SUM(H79:H80)</f>
        <v>200518933</v>
      </c>
      <c r="I82" s="188"/>
      <c r="J82" s="187">
        <f>SUM(J79:J80)</f>
        <v>48249.09</v>
      </c>
      <c r="K82" s="175"/>
      <c r="L82" s="175"/>
      <c r="M82" s="175"/>
      <c r="N82" s="175"/>
    </row>
    <row r="83" spans="1:14" s="96" customFormat="1" x14ac:dyDescent="0.25">
      <c r="E83" s="97"/>
    </row>
    <row r="84" spans="1:14" s="96" customFormat="1" ht="25.5" x14ac:dyDescent="0.35">
      <c r="E84" s="97"/>
      <c r="G84" s="198"/>
      <c r="H84" s="200" t="s">
        <v>7</v>
      </c>
      <c r="I84" s="199"/>
      <c r="J84" s="201" t="s">
        <v>131</v>
      </c>
      <c r="K84" s="202" t="s">
        <v>20</v>
      </c>
    </row>
    <row r="85" spans="1:14" s="96" customFormat="1" ht="26.25" x14ac:dyDescent="0.4">
      <c r="G85" s="117" t="s">
        <v>62</v>
      </c>
      <c r="H85" s="174">
        <f>SUM(H53,H69,H46,H82,H30)</f>
        <v>253250732</v>
      </c>
      <c r="I85" s="117"/>
      <c r="J85" s="118">
        <f>SUM(J53,J69,J46,J30)</f>
        <v>20940.82</v>
      </c>
      <c r="K85" s="118">
        <f>SUM(K46,K53,J82,K30)</f>
        <v>112567.11</v>
      </c>
      <c r="L85" s="116"/>
      <c r="M85" s="116"/>
      <c r="N85" s="116"/>
    </row>
    <row r="86" spans="1:14" s="96" customFormat="1" x14ac:dyDescent="0.25">
      <c r="E86" s="97"/>
    </row>
    <row r="87" spans="1:14" s="175" customFormat="1" x14ac:dyDescent="0.25">
      <c r="E87" s="176"/>
    </row>
    <row r="88" spans="1:14" s="175" customFormat="1" x14ac:dyDescent="0.25">
      <c r="E88" s="176"/>
    </row>
    <row r="89" spans="1:14" s="96" customFormat="1" x14ac:dyDescent="0.25">
      <c r="E89" s="97"/>
    </row>
    <row r="90" spans="1:14" s="175" customFormat="1" x14ac:dyDescent="0.25">
      <c r="E90" s="176"/>
    </row>
    <row r="91" spans="1:14" x14ac:dyDescent="0.25">
      <c r="E91" s="97"/>
    </row>
    <row r="92" spans="1:14" ht="23.25" x14ac:dyDescent="0.35">
      <c r="E92" s="110" t="s">
        <v>54</v>
      </c>
    </row>
    <row r="93" spans="1:14" ht="23.25" x14ac:dyDescent="0.35">
      <c r="E93" s="110" t="s">
        <v>55</v>
      </c>
    </row>
    <row r="94" spans="1:14" ht="23.25" x14ac:dyDescent="0.35">
      <c r="E94" s="110" t="s">
        <v>56</v>
      </c>
    </row>
    <row r="95" spans="1:14" ht="15.75" x14ac:dyDescent="0.25">
      <c r="A95" s="111"/>
      <c r="B95" s="111"/>
      <c r="C95" s="111"/>
    </row>
    <row r="96" spans="1:14" ht="15.75" x14ac:dyDescent="0.25">
      <c r="A96" s="111" t="s">
        <v>156</v>
      </c>
      <c r="B96" s="111"/>
      <c r="C96" s="111"/>
    </row>
    <row r="97" spans="1:3" ht="15.75" x14ac:dyDescent="0.25">
      <c r="A97" s="111" t="s">
        <v>57</v>
      </c>
      <c r="B97" s="112">
        <f ca="1">TODAY()</f>
        <v>44784</v>
      </c>
      <c r="C97" s="111"/>
    </row>
    <row r="98" spans="1:3" ht="15.75" x14ac:dyDescent="0.25">
      <c r="A98" s="111"/>
      <c r="B98" s="111"/>
      <c r="C98" s="111"/>
    </row>
  </sheetData>
  <mergeCells count="61">
    <mergeCell ref="G79:G80"/>
    <mergeCell ref="H79:H80"/>
    <mergeCell ref="I79:I80"/>
    <mergeCell ref="H73:H77"/>
    <mergeCell ref="I73:I77"/>
    <mergeCell ref="J73:J77"/>
    <mergeCell ref="K73:K77"/>
    <mergeCell ref="L73:L77"/>
    <mergeCell ref="A75:B75"/>
    <mergeCell ref="A76:A77"/>
    <mergeCell ref="B76:B77"/>
    <mergeCell ref="J79:J80"/>
    <mergeCell ref="K79:K80"/>
    <mergeCell ref="L79:L80"/>
    <mergeCell ref="A73:B74"/>
    <mergeCell ref="C73:C77"/>
    <mergeCell ref="D73:D77"/>
    <mergeCell ref="E73:E77"/>
    <mergeCell ref="F73:F77"/>
    <mergeCell ref="G73:G77"/>
    <mergeCell ref="A78:B78"/>
    <mergeCell ref="H78:I78"/>
    <mergeCell ref="B79:B80"/>
    <mergeCell ref="C79:C80"/>
    <mergeCell ref="D79:D80"/>
    <mergeCell ref="E79:E80"/>
    <mergeCell ref="F79:F80"/>
    <mergeCell ref="A48:C48"/>
    <mergeCell ref="A53:B53"/>
    <mergeCell ref="B34:B36"/>
    <mergeCell ref="E34:E36"/>
    <mergeCell ref="C34:C36"/>
    <mergeCell ref="D34:D36"/>
    <mergeCell ref="A34:A36"/>
    <mergeCell ref="A6:M7"/>
    <mergeCell ref="A14:M15"/>
    <mergeCell ref="A32:M33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F34:F36"/>
    <mergeCell ref="A16:A18"/>
    <mergeCell ref="N14:N15"/>
    <mergeCell ref="N16:N18"/>
    <mergeCell ref="D16:D18"/>
    <mergeCell ref="B16:B18"/>
    <mergeCell ref="M34:M36"/>
    <mergeCell ref="I34:I36"/>
    <mergeCell ref="H34:H36"/>
    <mergeCell ref="L34:L36"/>
    <mergeCell ref="K34:K36"/>
    <mergeCell ref="J34:J36"/>
    <mergeCell ref="G34:G36"/>
  </mergeCells>
  <printOptions horizontalCentered="1"/>
  <pageMargins left="0.23622047244094491" right="0.23622047244094491" top="0.74803149606299213" bottom="0.74803149606299213" header="0.31496062992125984" footer="0.31496062992125984"/>
  <pageSetup paperSize="130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25" t="s">
        <v>25</v>
      </c>
      <c r="B3" s="26"/>
      <c r="C3" s="26"/>
      <c r="D3" s="26"/>
      <c r="E3" s="26"/>
      <c r="F3" s="26"/>
      <c r="G3" s="27"/>
      <c r="H3" s="28"/>
      <c r="I3" s="26"/>
      <c r="J3" s="29"/>
      <c r="K3" s="26"/>
      <c r="L3" s="30"/>
    </row>
    <row r="4" spans="1:12" ht="15" customHeight="1" x14ac:dyDescent="0.25">
      <c r="A4" s="284"/>
      <c r="B4" s="285"/>
      <c r="C4" s="63"/>
      <c r="D4" s="63"/>
      <c r="E4" s="63"/>
      <c r="F4" s="63"/>
      <c r="G4" s="64"/>
      <c r="H4" s="286" t="s">
        <v>7</v>
      </c>
      <c r="I4" s="289" t="s">
        <v>29</v>
      </c>
      <c r="J4" s="286" t="s">
        <v>26</v>
      </c>
      <c r="K4" s="289" t="s">
        <v>9</v>
      </c>
      <c r="L4" s="286" t="s">
        <v>10</v>
      </c>
    </row>
    <row r="5" spans="1:12" ht="11.25" customHeight="1" thickBot="1" x14ac:dyDescent="0.3">
      <c r="A5" s="290" t="s">
        <v>27</v>
      </c>
      <c r="B5" s="291"/>
      <c r="C5" s="65" t="s">
        <v>2</v>
      </c>
      <c r="D5" s="65" t="s">
        <v>28</v>
      </c>
      <c r="E5" s="65" t="s">
        <v>4</v>
      </c>
      <c r="F5" s="65" t="s">
        <v>5</v>
      </c>
      <c r="G5" s="66" t="s">
        <v>6</v>
      </c>
      <c r="H5" s="287"/>
      <c r="I5" s="287"/>
      <c r="J5" s="287"/>
      <c r="K5" s="287"/>
      <c r="L5" s="287"/>
    </row>
    <row r="6" spans="1:12" ht="15.75" hidden="1" customHeight="1" thickBot="1" x14ac:dyDescent="0.3">
      <c r="A6" s="292"/>
      <c r="B6" s="293"/>
      <c r="C6" s="67"/>
      <c r="D6" s="67"/>
      <c r="E6" s="67"/>
      <c r="F6" s="67"/>
      <c r="G6" s="66" t="s">
        <v>30</v>
      </c>
      <c r="H6" s="287"/>
      <c r="I6" s="287"/>
      <c r="J6" s="287"/>
      <c r="K6" s="287"/>
      <c r="L6" s="287"/>
    </row>
    <row r="7" spans="1:12" x14ac:dyDescent="0.25">
      <c r="A7" s="68"/>
      <c r="B7" s="69"/>
      <c r="C7" s="67"/>
      <c r="D7" s="67"/>
      <c r="E7" s="67"/>
      <c r="F7" s="67"/>
      <c r="G7" s="66"/>
      <c r="H7" s="287"/>
      <c r="I7" s="287"/>
      <c r="J7" s="287"/>
      <c r="K7" s="287"/>
      <c r="L7" s="287"/>
    </row>
    <row r="8" spans="1:12" x14ac:dyDescent="0.25">
      <c r="A8" s="70" t="s">
        <v>31</v>
      </c>
      <c r="B8" s="71" t="s">
        <v>32</v>
      </c>
      <c r="C8" s="72"/>
      <c r="D8" s="72"/>
      <c r="E8" s="72"/>
      <c r="F8" s="72"/>
      <c r="G8" s="73"/>
      <c r="H8" s="288"/>
      <c r="I8" s="288"/>
      <c r="J8" s="288"/>
      <c r="K8" s="288"/>
      <c r="L8" s="288"/>
    </row>
    <row r="9" spans="1:12" x14ac:dyDescent="0.25">
      <c r="A9" s="283"/>
      <c r="B9" s="283"/>
      <c r="C9" s="74"/>
      <c r="D9" s="74"/>
      <c r="E9" s="74"/>
      <c r="F9" s="74"/>
      <c r="G9" s="74"/>
      <c r="H9" s="283"/>
      <c r="I9" s="283"/>
      <c r="J9" s="74"/>
      <c r="K9" s="74"/>
      <c r="L9" s="74"/>
    </row>
    <row r="10" spans="1:12" x14ac:dyDescent="0.25">
      <c r="A10" s="60" t="s">
        <v>33</v>
      </c>
      <c r="B10" s="275">
        <v>43699</v>
      </c>
      <c r="C10" s="276" t="s">
        <v>35</v>
      </c>
      <c r="D10" s="280" t="s">
        <v>36</v>
      </c>
      <c r="E10" s="280" t="s">
        <v>37</v>
      </c>
      <c r="F10" s="274" t="s">
        <v>24</v>
      </c>
      <c r="G10" s="274" t="s">
        <v>16</v>
      </c>
      <c r="H10" s="281">
        <v>27378</v>
      </c>
      <c r="I10" s="271" t="s">
        <v>38</v>
      </c>
      <c r="J10" s="272">
        <v>980.50699999999995</v>
      </c>
      <c r="K10" s="278" t="s">
        <v>15</v>
      </c>
      <c r="L10" s="274" t="s">
        <v>22</v>
      </c>
    </row>
    <row r="11" spans="1:12" x14ac:dyDescent="0.25">
      <c r="A11" s="60" t="s">
        <v>34</v>
      </c>
      <c r="B11" s="275"/>
      <c r="C11" s="277"/>
      <c r="D11" s="280"/>
      <c r="E11" s="280"/>
      <c r="F11" s="274"/>
      <c r="G11" s="274"/>
      <c r="H11" s="282"/>
      <c r="I11" s="271"/>
      <c r="J11" s="272"/>
      <c r="K11" s="279"/>
      <c r="L11" s="274"/>
    </row>
    <row r="12" spans="1:12" x14ac:dyDescent="0.25">
      <c r="A12" s="60" t="s">
        <v>39</v>
      </c>
      <c r="B12" s="275">
        <v>43705</v>
      </c>
      <c r="C12" s="276" t="s">
        <v>47</v>
      </c>
      <c r="D12" s="280" t="s">
        <v>48</v>
      </c>
      <c r="E12" s="280" t="s">
        <v>41</v>
      </c>
      <c r="F12" s="274" t="s">
        <v>24</v>
      </c>
      <c r="G12" s="274" t="s">
        <v>16</v>
      </c>
      <c r="H12" s="281">
        <v>29178</v>
      </c>
      <c r="I12" s="271" t="s">
        <v>38</v>
      </c>
      <c r="J12" s="272">
        <v>1048.3399999999999</v>
      </c>
      <c r="K12" s="273" t="s">
        <v>15</v>
      </c>
      <c r="L12" s="274" t="s">
        <v>22</v>
      </c>
    </row>
    <row r="13" spans="1:12" x14ac:dyDescent="0.25">
      <c r="A13" s="61" t="s">
        <v>40</v>
      </c>
      <c r="B13" s="275"/>
      <c r="C13" s="277"/>
      <c r="D13" s="280"/>
      <c r="E13" s="280"/>
      <c r="F13" s="274"/>
      <c r="G13" s="274"/>
      <c r="H13" s="282"/>
      <c r="I13" s="271"/>
      <c r="J13" s="272"/>
      <c r="K13" s="273"/>
      <c r="L13" s="274"/>
    </row>
    <row r="14" spans="1:12" x14ac:dyDescent="0.25">
      <c r="A14" s="62" t="s">
        <v>42</v>
      </c>
      <c r="B14" s="275">
        <v>43706</v>
      </c>
      <c r="C14" s="276" t="s">
        <v>44</v>
      </c>
      <c r="D14" s="276" t="s">
        <v>45</v>
      </c>
      <c r="E14" s="276" t="s">
        <v>46</v>
      </c>
      <c r="F14" s="274" t="s">
        <v>24</v>
      </c>
      <c r="G14" s="274" t="s">
        <v>16</v>
      </c>
      <c r="H14" s="270">
        <v>27378</v>
      </c>
      <c r="I14" s="271" t="s">
        <v>38</v>
      </c>
      <c r="J14" s="272">
        <v>2158.1999999999998</v>
      </c>
      <c r="K14" s="273" t="s">
        <v>15</v>
      </c>
      <c r="L14" s="274" t="s">
        <v>18</v>
      </c>
    </row>
    <row r="15" spans="1:12" x14ac:dyDescent="0.25">
      <c r="A15" s="61" t="s">
        <v>43</v>
      </c>
      <c r="B15" s="275"/>
      <c r="C15" s="277"/>
      <c r="D15" s="277"/>
      <c r="E15" s="277"/>
      <c r="F15" s="274"/>
      <c r="G15" s="274"/>
      <c r="H15" s="270"/>
      <c r="I15" s="271"/>
      <c r="J15" s="272"/>
      <c r="K15" s="273"/>
      <c r="L15" s="274"/>
    </row>
    <row r="16" spans="1:12" ht="16.5" thickBot="1" x14ac:dyDescent="0.3">
      <c r="A16" s="36"/>
      <c r="B16" s="35"/>
      <c r="C16" s="34"/>
      <c r="D16" s="34"/>
      <c r="E16" s="34"/>
      <c r="F16" s="34"/>
      <c r="G16" s="37"/>
      <c r="H16" s="38"/>
      <c r="I16" s="39"/>
      <c r="J16" s="40"/>
      <c r="K16" s="41"/>
      <c r="L16" s="34"/>
    </row>
    <row r="17" spans="1:12" ht="29.25" thickBot="1" x14ac:dyDescent="0.5">
      <c r="A17" s="20"/>
      <c r="B17" s="20"/>
      <c r="C17" s="31"/>
      <c r="D17" s="32"/>
      <c r="E17" s="21"/>
      <c r="F17" s="268" t="s">
        <v>14</v>
      </c>
      <c r="G17" s="269"/>
      <c r="H17" s="75">
        <f>SUM(H10:H11:H12:H13,H14,H15)</f>
        <v>83934</v>
      </c>
      <c r="I17" s="33"/>
      <c r="J17" s="59">
        <f>SUM(J10,J15)</f>
        <v>980.50699999999995</v>
      </c>
      <c r="K17" s="20"/>
      <c r="L17" s="20"/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2022-08-03T14:55:43Z</cp:lastPrinted>
  <dcterms:created xsi:type="dcterms:W3CDTF">2011-04-07T12:29:15Z</dcterms:created>
  <dcterms:modified xsi:type="dcterms:W3CDTF">2022-08-11T14:33:54Z</dcterms:modified>
</cp:coreProperties>
</file>