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70" windowWidth="15480" windowHeight="96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76" i="1" l="1"/>
  <c r="J17" i="2"/>
  <c r="H17" i="2"/>
  <c r="H59" i="1" l="1"/>
  <c r="K50" i="1" l="1"/>
  <c r="J50" i="1"/>
  <c r="H50" i="1"/>
  <c r="K29" i="1" l="1"/>
  <c r="J29" i="1"/>
  <c r="H29" i="1"/>
  <c r="H76" i="1" l="1"/>
  <c r="J59" i="1" l="1"/>
  <c r="J79" i="1" s="1"/>
  <c r="K59" i="1"/>
  <c r="K79" i="1" s="1"/>
  <c r="H79" i="1" l="1"/>
</calcChain>
</file>

<file path=xl/sharedStrings.xml><?xml version="1.0" encoding="utf-8"?>
<sst xmlns="http://schemas.openxmlformats.org/spreadsheetml/2006/main" count="340" uniqueCount="156">
  <si>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</si>
  <si>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</si>
  <si>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</si>
  <si>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</si>
  <si>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</si>
  <si>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</si>
  <si>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</si>
  <si>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</si>
  <si>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</si>
  <si>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</si>
  <si>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</si>
  <si>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</si>
  <si>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</si>
  <si>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</si>
  <si>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</si>
  <si>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I.  M u n i c i p a l i d a d   d e   L a   R e i n a   /   D i r e c c i ó n   d e   O b r a s   /   D e p a r t a m e n t o   d e   E d i f i c a c i ó n</t>
  </si>
  <si>
    <t>NINGUNA</t>
  </si>
  <si>
    <t>VIVIENDA</t>
  </si>
  <si>
    <t>S/REV.</t>
  </si>
  <si>
    <t>C. ESPINOSA</t>
  </si>
  <si>
    <t>ALTURA MÁXIMA</t>
  </si>
  <si>
    <t>LGUC., OGUC., Y PRC</t>
  </si>
  <si>
    <t>SUPERFICIE DEL TERRENO</t>
  </si>
  <si>
    <t>SUPERFIECIE DEL TERRENO</t>
  </si>
  <si>
    <t>MODIFICACION</t>
  </si>
  <si>
    <t>N. JOFRE</t>
  </si>
  <si>
    <t>A. MONARDES</t>
  </si>
  <si>
    <t>COMERCIO</t>
  </si>
  <si>
    <t>A. ESPEJO</t>
  </si>
  <si>
    <t>AMPLIACION MENOR</t>
  </si>
  <si>
    <t>AMPLIACION MAYOR</t>
  </si>
  <si>
    <t>LGUC., OGUC Y PRC</t>
  </si>
  <si>
    <t>05/08/2019</t>
  </si>
  <si>
    <t>INMOBILIARIA Y CONSTRUCCTORA DUNAMAR</t>
  </si>
  <si>
    <t>ONOFRE JARPA 10524-D</t>
  </si>
  <si>
    <t>GONZALO LEYTON SAAVEDRA</t>
  </si>
  <si>
    <t>A N T E P R O Y E C T O S</t>
  </si>
  <si>
    <t>PERMISO N°</t>
  </si>
  <si>
    <t>RESOLUCION FECHA</t>
  </si>
  <si>
    <t>DESCIPCION PROYECTO</t>
  </si>
  <si>
    <t>SUPERFICIE M2</t>
  </si>
  <si>
    <t>NORMAS ESPCIALES</t>
  </si>
  <si>
    <t>S/REV</t>
  </si>
  <si>
    <t>ANTEPROYECTO</t>
  </si>
  <si>
    <t>ANA ROSARIO QUIROGA CLOUZET Y OTROS</t>
  </si>
  <si>
    <t>CRISTIAN SAEZ  ASTABURUAGA</t>
  </si>
  <si>
    <t>JULIA BERSTEIN 1568 568 (EX PC 273-A)</t>
  </si>
  <si>
    <t>ART. 6.1.8 OGUC, DFL N°2/1959, LEY 19.537 COPROPIEDAD INMOBILIARIA TIPO A, L.G.U.C., O.G.U.C. Y P.R.C.</t>
  </si>
  <si>
    <t>ORLANDO MULLER M. / M. ANGELICA MENESES R.</t>
  </si>
  <si>
    <t xml:space="preserve">LOS HERREROS 8611 </t>
  </si>
  <si>
    <t>LUIS SEPULVEDA JULIO</t>
  </si>
  <si>
    <t>TALLER</t>
  </si>
  <si>
    <t>06/08/2019</t>
  </si>
  <si>
    <t>PATIO LA REINA S.A.</t>
  </si>
  <si>
    <t>AV. ALCALDE FERNANDO CASTILLO VELASCO (EX AV. LARRAIN) 8751 L-5</t>
  </si>
  <si>
    <t>MARCELO LOPEZ RODRIGUEZ</t>
  </si>
  <si>
    <t>MUNICIPALIDAD DE LA REINA</t>
  </si>
  <si>
    <t>AV. ALCALDE FERNANDOC ASTILLO VELASCO 8602</t>
  </si>
  <si>
    <t>ANDRES SALGADO HENRIQUEZ</t>
  </si>
  <si>
    <t>SERVICIO PUBLICO</t>
  </si>
  <si>
    <t>08/0/2019</t>
  </si>
  <si>
    <t>RODRIGO LOZADA DONOSO</t>
  </si>
  <si>
    <t>23 DE FEBRERO 8586-U</t>
  </si>
  <si>
    <t>MARIO SALAS ROBLES</t>
  </si>
  <si>
    <t>SILVANO SALDAÑA MENDEZ</t>
  </si>
  <si>
    <t>PEPE VILA 435</t>
  </si>
  <si>
    <t>LUIS ERNESTO GALDAMES ORELLANA</t>
  </si>
  <si>
    <t>WALMART S.A.</t>
  </si>
  <si>
    <t>JORGE ALESSANDRI 1131</t>
  </si>
  <si>
    <t>RAIMUNDO FERRARI / MATIAS PRICE</t>
  </si>
  <si>
    <t>WALTERIO LUENGO BOLOMEY</t>
  </si>
  <si>
    <t>ECHEÑIQUE 6670</t>
  </si>
  <si>
    <t>DIEGO GONZALEZ ZEMAN</t>
  </si>
  <si>
    <t>9M</t>
  </si>
  <si>
    <t>INVERSIONES DOÑA OLGA S.A.</t>
  </si>
  <si>
    <t>AV. ALCALDE FERNANDOC ASTILLO VELASCO 8661</t>
  </si>
  <si>
    <t>EDWIN PETUEL RAYMOND</t>
  </si>
  <si>
    <t>JUAN DIAZ VELASCO</t>
  </si>
  <si>
    <t>INVERSIONES KAS LTDA.</t>
  </si>
  <si>
    <t>FRANCISCO BILBAO 3839</t>
  </si>
  <si>
    <t>ALEX SCHNEIDER PONCE</t>
  </si>
  <si>
    <t>LILIANA VERGARA FLORES</t>
  </si>
  <si>
    <t>MARCOS TORCA / VIVIAN CENA</t>
  </si>
  <si>
    <t>EDIF. CONSISTORIAL MUNICIPALIDAD DE LA REINA</t>
  </si>
  <si>
    <t>AV. LARRAIN 5862  L- MF 4030</t>
  </si>
  <si>
    <t>PABLO PADILLA CARVACHO</t>
  </si>
  <si>
    <t>NUEVOS DESARROLLOS S.A.</t>
  </si>
  <si>
    <t>PATRICIO SILVA BARROS</t>
  </si>
  <si>
    <t>ALVARO PATRICIO READI ANANIAS</t>
  </si>
  <si>
    <t>AZUL 985</t>
  </si>
  <si>
    <t>IVAN PINEDA BASSO</t>
  </si>
  <si>
    <t>MARIA VALENZUELA VALENZUELA</t>
  </si>
  <si>
    <t>AV. ALCALDE FERNANDO CASTILLO VELASCO 7109</t>
  </si>
  <si>
    <t>DANILO POTOCNJAK MONTENEGRO</t>
  </si>
  <si>
    <t>PRC., OGUC. Y LGUC</t>
  </si>
  <si>
    <t>LUIS FIGUEROARIQUELME</t>
  </si>
  <si>
    <t>PSJE. PRIVADO JULIA BERSTEIN 814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</si>
  <si>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</si>
  <si>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</si>
  <si>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</si>
  <si>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</si>
  <si>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</si>
  <si>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</si>
  <si>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</si>
  <si>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</si>
  <si>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</si>
  <si>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</si>
  <si>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</si>
  <si>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</si>
  <si>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</si>
  <si>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</si>
  <si>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</si>
  <si>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</si>
  <si>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</si>
  <si>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</si>
  <si>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</si>
  <si>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TOTAL</t>
  </si>
  <si>
    <t>CARLOS LINEROS ECHEVERRIA</t>
  </si>
  <si>
    <t>ARQUITECTO</t>
  </si>
  <si>
    <t>DIRECTOR DE OBRAS</t>
  </si>
  <si>
    <t xml:space="preserve">LA REINA, </t>
  </si>
  <si>
    <t>OBRA NUEVA</t>
  </si>
  <si>
    <t>SCHWEMBER INVERSIONES</t>
  </si>
  <si>
    <t>SIMON BOLIVAR 7323</t>
  </si>
  <si>
    <t>ALTERACION</t>
  </si>
  <si>
    <t>RADION VARSHKO</t>
  </si>
  <si>
    <t>PINTOR PACHECO ALTAMIRANO 0304</t>
  </si>
  <si>
    <t>ALEJANDRO AMENABAR OPAZO</t>
  </si>
  <si>
    <t>7M</t>
  </si>
  <si>
    <t>INMOBILIARIA MAMACO LTDA.</t>
  </si>
  <si>
    <t>CARLOS SILVA VIDOSOLA 9323 L-105</t>
  </si>
  <si>
    <t>CRISTIAN ALVAREZ RAVERA</t>
  </si>
  <si>
    <t>BANCO DE CREDITO E INVERSIONES</t>
  </si>
  <si>
    <t>MONSEÑOR EDWARDS 872</t>
  </si>
  <si>
    <t>JORGE BRADY BERKOWITZ</t>
  </si>
  <si>
    <t>CAJA DE PREVISON</t>
  </si>
  <si>
    <t>AV. LARRAIN 5862 MP 119</t>
  </si>
  <si>
    <t>MARIA VELASQUEZ CATALAN</t>
  </si>
  <si>
    <t>IRIS GODOY NUÑEZ</t>
  </si>
  <si>
    <t>MONSEÑOR EDWARDS 1290</t>
  </si>
  <si>
    <t>ORIANA GONZALEZ / BRAULIO GOMEZ</t>
  </si>
  <si>
    <t>SANDRA SABAJ DIMES</t>
  </si>
  <si>
    <t>23 DE FEBRERO 8915 Y 8931</t>
  </si>
  <si>
    <t>RAUL CORREA</t>
  </si>
  <si>
    <t>MARIA KOSLER / JOSE KOSLER</t>
  </si>
  <si>
    <t xml:space="preserve">GUEMES 245 </t>
  </si>
  <si>
    <t>CENTRO DE SERVICIO AUTOMOTOR</t>
  </si>
  <si>
    <t>ESTACION DE SERVICO AUTOMOTOR Y CENTRO DE SERVICO AUTOMOTOR</t>
  </si>
  <si>
    <t>JUAN CAROCA OSORIO</t>
  </si>
  <si>
    <t>SERGIO ZEMELMAN HUMBSER</t>
  </si>
  <si>
    <t>AV. LARRAIN 5862 NIVEL 2 LOCAL AP 915-916-923-924-931-932-939-940</t>
  </si>
  <si>
    <t>MARIO INOSTROZA ULLOA</t>
  </si>
  <si>
    <t>AV. ALCALDE FERNANDO CASTILLO VELASCO 9925</t>
  </si>
  <si>
    <t>CLE/MGA/mpa..</t>
  </si>
  <si>
    <t>ESTADISTICAS DE PERMISOS, RESOLUCIONES Y OTROS  MES DE AGOSTO  2019</t>
  </si>
  <si>
    <t>JULIA BERSTEIN 1322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</si>
</sst>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#,##0.0"/>
    <numFmt numFmtId="167" formatCode="0.0"/>
  </numFmts>
  <fonts count="27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ntique Olive"/>
      <family val="2"/>
    </font>
    <font>
      <sz val="9"/>
      <color theme="1"/>
      <name val="Arial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6" fillId="0" borderId="0" applyFont="0" applyFill="0" applyBorder="0" applyAlignment="0" applyProtection="0"/>
  </cellStyleXfs>
  <cellXfs count="248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Fill="1"/>
    <xf numFmtId="0" fontId="6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quotePrefix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7" fillId="0" borderId="12" xfId="0" applyFont="1" applyBorder="1" applyAlignment="1">
      <alignment horizontal="center"/>
    </xf>
    <xf numFmtId="0" fontId="7" fillId="0" borderId="0" xfId="0" applyFont="1" applyBorder="1"/>
    <xf numFmtId="14" fontId="1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2" fontId="2" fillId="0" borderId="12" xfId="0" applyNumberFormat="1" applyFont="1" applyBorder="1" applyAlignment="1">
      <alignment horizontal="right" vertical="center"/>
    </xf>
    <xf numFmtId="0" fontId="3" fillId="3" borderId="0" xfId="0" applyFont="1" applyFill="1" applyBorder="1"/>
    <xf numFmtId="49" fontId="2" fillId="0" borderId="12" xfId="0" applyNumberFormat="1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3" fontId="1" fillId="0" borderId="12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3" borderId="0" xfId="0" applyFont="1" applyFill="1" applyBorder="1"/>
    <xf numFmtId="0" fontId="8" fillId="3" borderId="0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7" fillId="0" borderId="0" xfId="0" applyFont="1" applyFill="1" applyBorder="1"/>
    <xf numFmtId="2" fontId="2" fillId="0" borderId="12" xfId="0" applyNumberFormat="1" applyFont="1" applyFill="1" applyBorder="1" applyAlignment="1">
      <alignment horizontal="right" vertical="center"/>
    </xf>
    <xf numFmtId="4" fontId="12" fillId="3" borderId="0" xfId="0" applyNumberFormat="1" applyFont="1" applyFill="1" applyBorder="1" applyAlignment="1">
      <alignment horizontal="right"/>
    </xf>
    <xf numFmtId="0" fontId="0" fillId="0" borderId="0" xfId="0"/>
    <xf numFmtId="0" fontId="14" fillId="0" borderId="0" xfId="0" applyFont="1"/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center"/>
    </xf>
    <xf numFmtId="42" fontId="12" fillId="2" borderId="12" xfId="1" applyFont="1" applyFill="1" applyBorder="1" applyAlignment="1">
      <alignment horizontal="right"/>
    </xf>
    <xf numFmtId="0" fontId="3" fillId="2" borderId="12" xfId="0" applyFont="1" applyFill="1" applyBorder="1"/>
    <xf numFmtId="4" fontId="12" fillId="2" borderId="12" xfId="0" applyNumberFormat="1" applyFont="1" applyFill="1" applyBorder="1" applyAlignment="1">
      <alignment horizontal="right"/>
    </xf>
    <xf numFmtId="42" fontId="12" fillId="3" borderId="0" xfId="1" applyFont="1" applyFill="1" applyBorder="1" applyAlignment="1">
      <alignment horizontal="right"/>
    </xf>
    <xf numFmtId="2" fontId="7" fillId="0" borderId="12" xfId="0" applyNumberFormat="1" applyFont="1" applyFill="1" applyBorder="1" applyAlignment="1">
      <alignment horizontal="center" vertical="center"/>
    </xf>
    <xf numFmtId="0" fontId="3" fillId="2" borderId="19" xfId="0" applyFont="1" applyFill="1" applyBorder="1"/>
    <xf numFmtId="0" fontId="8" fillId="2" borderId="19" xfId="0" applyFont="1" applyFill="1" applyBorder="1" applyAlignment="1">
      <alignment horizontal="center"/>
    </xf>
    <xf numFmtId="3" fontId="5" fillId="2" borderId="19" xfId="0" applyNumberFormat="1" applyFont="1" applyFill="1" applyBorder="1" applyAlignment="1">
      <alignment horizontal="right"/>
    </xf>
    <xf numFmtId="4" fontId="5" fillId="2" borderId="19" xfId="0" applyNumberFormat="1" applyFont="1" applyFill="1" applyBorder="1" applyAlignment="1">
      <alignment horizontal="right"/>
    </xf>
    <xf numFmtId="0" fontId="3" fillId="2" borderId="20" xfId="0" applyFont="1" applyFill="1" applyBorder="1"/>
    <xf numFmtId="0" fontId="2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3" fontId="2" fillId="3" borderId="22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4" fontId="2" fillId="3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42" fontId="2" fillId="0" borderId="12" xfId="1" applyFont="1" applyFill="1" applyBorder="1" applyAlignment="1">
      <alignment horizontal="right" vertical="center" wrapText="1"/>
    </xf>
    <xf numFmtId="4" fontId="2" fillId="3" borderId="12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42" fontId="2" fillId="3" borderId="12" xfId="1" applyFont="1" applyFill="1" applyBorder="1" applyAlignment="1">
      <alignment horizontal="right" vertical="center"/>
    </xf>
    <xf numFmtId="0" fontId="1" fillId="0" borderId="12" xfId="0" quotePrefix="1" applyFont="1" applyBorder="1" applyAlignment="1">
      <alignment horizontal="center" vertical="center" wrapText="1"/>
    </xf>
    <xf numFmtId="0" fontId="18" fillId="5" borderId="18" xfId="0" applyFont="1" applyFill="1" applyBorder="1"/>
    <xf numFmtId="0" fontId="3" fillId="5" borderId="19" xfId="0" applyFont="1" applyFill="1" applyBorder="1"/>
    <xf numFmtId="0" fontId="8" fillId="5" borderId="19" xfId="0" applyFont="1" applyFill="1" applyBorder="1" applyAlignment="1">
      <alignment horizontal="center"/>
    </xf>
    <xf numFmtId="3" fontId="5" fillId="5" borderId="19" xfId="0" applyNumberFormat="1" applyFont="1" applyFill="1" applyBorder="1" applyAlignment="1">
      <alignment horizontal="right"/>
    </xf>
    <xf numFmtId="4" fontId="5" fillId="5" borderId="19" xfId="0" applyNumberFormat="1" applyFont="1" applyFill="1" applyBorder="1" applyAlignment="1">
      <alignment horizontal="right"/>
    </xf>
    <xf numFmtId="0" fontId="3" fillId="5" borderId="20" xfId="0" applyFont="1" applyFill="1" applyBorder="1"/>
    <xf numFmtId="0" fontId="19" fillId="0" borderId="0" xfId="0" applyFont="1" applyBorder="1" applyAlignment="1">
      <alignment vertical="center" wrapText="1"/>
    </xf>
    <xf numFmtId="0" fontId="21" fillId="0" borderId="0" xfId="0" applyFont="1"/>
    <xf numFmtId="0" fontId="22" fillId="0" borderId="0" xfId="0" applyFont="1"/>
    <xf numFmtId="0" fontId="8" fillId="2" borderId="21" xfId="0" applyFont="1" applyFill="1" applyBorder="1"/>
    <xf numFmtId="0" fontId="23" fillId="2" borderId="22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0" xfId="0" applyFont="1" applyBorder="1"/>
    <xf numFmtId="0" fontId="2" fillId="0" borderId="38" xfId="0" applyFont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42" fontId="12" fillId="2" borderId="22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42" fontId="1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right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 wrapText="1"/>
    </xf>
    <xf numFmtId="42" fontId="2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right" vertical="center"/>
    </xf>
    <xf numFmtId="0" fontId="0" fillId="3" borderId="0" xfId="0" applyFill="1"/>
    <xf numFmtId="0" fontId="20" fillId="0" borderId="0" xfId="0" applyFont="1"/>
    <xf numFmtId="0" fontId="8" fillId="0" borderId="0" xfId="0" applyFont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165" fontId="12" fillId="2" borderId="23" xfId="0" applyNumberFormat="1" applyFont="1" applyFill="1" applyBorder="1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2" xfId="0" applyFont="1" applyBorder="1"/>
    <xf numFmtId="0" fontId="25" fillId="0" borderId="12" xfId="0" applyFont="1" applyBorder="1" applyAlignment="1">
      <alignment horizontal="center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vertical="top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vertical="top" wrapText="1"/>
    </xf>
    <xf numFmtId="0" fontId="17" fillId="3" borderId="36" xfId="0" applyFont="1" applyFill="1" applyBorder="1" applyAlignment="1">
      <alignment vertical="top" wrapText="1"/>
    </xf>
    <xf numFmtId="0" fontId="17" fillId="0" borderId="0" xfId="0" applyFont="1" applyBorder="1" applyAlignment="1">
      <alignment vertical="center" wrapText="1"/>
    </xf>
    <xf numFmtId="42" fontId="12" fillId="2" borderId="42" xfId="0" applyNumberFormat="1" applyFont="1" applyFill="1" applyBorder="1" applyAlignment="1">
      <alignment horizontal="center"/>
    </xf>
    <xf numFmtId="165" fontId="12" fillId="3" borderId="0" xfId="0" applyNumberFormat="1" applyFont="1" applyFill="1" applyBorder="1" applyAlignment="1">
      <alignment horizontal="right"/>
    </xf>
    <xf numFmtId="0" fontId="23" fillId="2" borderId="45" xfId="0" applyFont="1" applyFill="1" applyBorder="1"/>
    <xf numFmtId="2" fontId="12" fillId="2" borderId="43" xfId="0" applyNumberFormat="1" applyFont="1" applyFill="1" applyBorder="1" applyAlignment="1">
      <alignment horizontal="right"/>
    </xf>
    <xf numFmtId="166" fontId="1" fillId="0" borderId="12" xfId="0" applyNumberFormat="1" applyFont="1" applyFill="1" applyBorder="1" applyAlignment="1">
      <alignment horizontal="right" vertical="center"/>
    </xf>
    <xf numFmtId="166" fontId="1" fillId="0" borderId="12" xfId="0" applyNumberFormat="1" applyFont="1" applyBorder="1" applyAlignment="1">
      <alignment horizontal="right" vertical="center"/>
    </xf>
    <xf numFmtId="167" fontId="1" fillId="0" borderId="12" xfId="0" applyNumberFormat="1" applyFont="1" applyFill="1" applyBorder="1" applyAlignment="1">
      <alignment horizontal="right" vertical="center"/>
    </xf>
    <xf numFmtId="167" fontId="2" fillId="0" borderId="12" xfId="0" applyNumberFormat="1" applyFont="1" applyFill="1" applyBorder="1" applyAlignment="1">
      <alignment horizontal="right" vertical="center"/>
    </xf>
    <xf numFmtId="166" fontId="2" fillId="3" borderId="12" xfId="0" applyNumberFormat="1" applyFont="1" applyFill="1" applyBorder="1" applyAlignment="1">
      <alignment horizontal="right" vertical="center"/>
    </xf>
    <xf numFmtId="0" fontId="2" fillId="0" borderId="2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2" borderId="5" xfId="0" applyFont="1" applyFill="1" applyBorder="1" applyAlignment="1"/>
    <xf numFmtId="0" fontId="11" fillId="2" borderId="6" xfId="0" applyFont="1" applyFill="1" applyBorder="1" applyAlignment="1"/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13" xfId="0" applyFont="1" applyFill="1" applyBorder="1" applyAlignment="1"/>
    <xf numFmtId="0" fontId="11" fillId="2" borderId="14" xfId="0" applyFont="1" applyFill="1" applyBorder="1" applyAlignment="1"/>
    <xf numFmtId="0" fontId="9" fillId="4" borderId="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3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vertical="top" wrapText="1"/>
    </xf>
    <xf numFmtId="0" fontId="17" fillId="3" borderId="11" xfId="0" applyFont="1" applyFill="1" applyBorder="1" applyAlignment="1">
      <alignment vertical="top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7" fillId="3" borderId="40" xfId="0" applyFont="1" applyFill="1" applyBorder="1" applyAlignment="1">
      <alignment horizontal="center" vertical="center" wrapText="1"/>
    </xf>
    <xf numFmtId="0" fontId="20" fillId="3" borderId="28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3" borderId="37" xfId="0" applyFont="1" applyFill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4" fontId="2" fillId="0" borderId="37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42" fontId="1" fillId="0" borderId="28" xfId="0" applyNumberFormat="1" applyFont="1" applyFill="1" applyBorder="1" applyAlignment="1">
      <alignment horizontal="left" vertical="center" wrapText="1"/>
    </xf>
    <xf numFmtId="42" fontId="1" fillId="0" borderId="37" xfId="0" applyNumberFormat="1" applyFont="1" applyFill="1" applyBorder="1" applyAlignment="1">
      <alignment horizontal="left" vertical="center" wrapText="1"/>
    </xf>
    <xf numFmtId="42" fontId="1" fillId="0" borderId="12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2" fontId="12" fillId="2" borderId="39" xfId="0" applyNumberFormat="1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right"/>
    </xf>
    <xf numFmtId="0" fontId="12" fillId="2" borderId="3" xfId="0" applyFont="1" applyFill="1" applyBorder="1" applyAlignment="1">
      <alignment horizontal="right"/>
    </xf>
    <xf numFmtId="4" fontId="24" fillId="2" borderId="1" xfId="0" applyNumberFormat="1" applyFont="1" applyFill="1" applyBorder="1" applyAlignment="1">
      <alignment horizontal="right"/>
    </xf>
    <xf numFmtId="0" fontId="24" fillId="2" borderId="3" xfId="0" applyFont="1" applyFill="1" applyBorder="1" applyAlignment="1">
      <alignment horizontal="right"/>
    </xf>
    <xf numFmtId="0" fontId="0" fillId="2" borderId="44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8" fillId="2" borderId="15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left"/>
    </xf>
    <xf numFmtId="14" fontId="25" fillId="0" borderId="12" xfId="0" applyNumberFormat="1" applyFont="1" applyBorder="1" applyAlignment="1">
      <alignment horizontal="center" vertical="center" wrapText="1"/>
    </xf>
    <xf numFmtId="0" fontId="25" fillId="0" borderId="28" xfId="0" applyFont="1" applyBorder="1" applyAlignment="1">
      <alignment horizontal="left" vertical="center" wrapText="1"/>
    </xf>
    <xf numFmtId="0" fontId="25" fillId="0" borderId="37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center" vertical="center" wrapText="1"/>
    </xf>
    <xf numFmtId="42" fontId="6" fillId="0" borderId="28" xfId="0" applyNumberFormat="1" applyFont="1" applyFill="1" applyBorder="1" applyAlignment="1">
      <alignment horizontal="left" vertical="center" wrapText="1"/>
    </xf>
    <xf numFmtId="42" fontId="6" fillId="0" borderId="37" xfId="0" applyNumberFormat="1" applyFont="1" applyFill="1" applyBorder="1" applyAlignment="1">
      <alignment horizontal="left" vertical="center" wrapText="1"/>
    </xf>
    <xf numFmtId="164" fontId="25" fillId="0" borderId="12" xfId="0" applyNumberFormat="1" applyFont="1" applyBorder="1" applyAlignment="1">
      <alignment horizontal="center" vertical="center" wrapText="1"/>
    </xf>
    <xf numFmtId="165" fontId="25" fillId="0" borderId="12" xfId="0" applyNumberFormat="1" applyFont="1" applyBorder="1" applyAlignment="1">
      <alignment horizontal="right" vertical="center" wrapText="1"/>
    </xf>
    <xf numFmtId="4" fontId="25" fillId="0" borderId="28" xfId="0" applyNumberFormat="1" applyFont="1" applyBorder="1" applyAlignment="1">
      <alignment horizontal="center" vertical="center" wrapText="1"/>
    </xf>
    <xf numFmtId="4" fontId="25" fillId="0" borderId="37" xfId="0" applyNumberFormat="1" applyFont="1" applyBorder="1" applyAlignment="1">
      <alignment horizontal="center" vertical="center" wrapText="1"/>
    </xf>
    <xf numFmtId="4" fontId="25" fillId="0" borderId="12" xfId="0" applyNumberFormat="1" applyFont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/>
    </xf>
    <xf numFmtId="0" fontId="26" fillId="2" borderId="20" xfId="0" applyFont="1" applyFill="1" applyBorder="1" applyAlignment="1">
      <alignment horizontal="center"/>
    </xf>
    <xf numFmtId="42" fontId="6" fillId="0" borderId="12" xfId="0" applyNumberFormat="1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482601</xdr:colOff>
      <xdr:row>7</xdr:row>
      <xdr:rowOff>25400</xdr:rowOff>
    </xdr:from>
    <xdr:to>
      <xdr:col>2</xdr:col>
      <xdr:colOff>1537607</xdr:colOff>
      <xdr:row>11</xdr:row>
      <xdr:rowOff>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1" y="368300"/>
          <a:ext cx="2693306" cy="749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tabSelected="1" topLeftCell="D57" zoomScale="75" zoomScaleNormal="75" zoomScaleSheetLayoutView="100" zoomScalePageLayoutView="50" workbookViewId="0">
      <pane xSplit="25185" topLeftCell="L1"/>
      <selection activeCell="C69" sqref="C69:C70"/>
      <selection pane="topRight" activeCell="L75" sqref="L75"/>
    </sheetView>
  </sheetViews>
  <sheetFormatPr baseColWidth="10" defaultRowHeight="15"/>
  <cols>
    <col min="1" max="1" width="11" customWidth="1"/>
    <col min="2" max="2" width="13.42578125" customWidth="1"/>
    <col min="3" max="3" width="44.42578125" customWidth="1"/>
    <col min="4" max="4" width="45.4257812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</cols>
  <sheetData>
    <row r="1" spans="1:14" ht="4.5" customHeight="1" thickBot="1"/>
    <row r="2" spans="1:14" ht="3" hidden="1" customHeight="1" thickBot="1"/>
    <row r="3" spans="1:14" ht="15.75" hidden="1" thickBot="1"/>
    <row r="4" spans="1:14" ht="15.75" hidden="1" thickBot="1"/>
    <row r="5" spans="1:14" ht="15.75" hidden="1" thickBot="1"/>
    <row r="6" spans="1:14" ht="10.5" customHeight="1">
      <c r="A6" s="177" t="s">
        <v>15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9"/>
    </row>
    <row r="7" spans="1:14" ht="10.5" customHeight="1" thickBot="1">
      <c r="A7" s="179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20"/>
    </row>
    <row r="8" spans="1:14">
      <c r="A8" s="187" t="s">
        <v>154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21"/>
    </row>
    <row r="9" spans="1:14">
      <c r="A9" s="189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21"/>
    </row>
    <row r="10" spans="1:14">
      <c r="A10" s="189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21"/>
    </row>
    <row r="11" spans="1:14" ht="15.75" thickBot="1">
      <c r="A11" s="190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22"/>
    </row>
    <row r="12" spans="1:14">
      <c r="A12" s="181" t="s">
        <v>12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70"/>
    </row>
    <row r="13" spans="1:14" ht="15.75" thickBot="1">
      <c r="A13" s="183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71"/>
    </row>
    <row r="14" spans="1:14">
      <c r="A14" s="164" t="s">
        <v>0</v>
      </c>
      <c r="B14" s="164" t="s">
        <v>1</v>
      </c>
      <c r="C14" s="192" t="s">
        <v>2</v>
      </c>
      <c r="D14" s="164" t="s">
        <v>3</v>
      </c>
      <c r="E14" s="164" t="s">
        <v>4</v>
      </c>
      <c r="F14" s="164" t="s">
        <v>5</v>
      </c>
      <c r="G14" s="164" t="s">
        <v>6</v>
      </c>
      <c r="H14" s="164" t="s">
        <v>7</v>
      </c>
      <c r="I14" s="164" t="s">
        <v>8</v>
      </c>
      <c r="J14" s="164" t="s">
        <v>11</v>
      </c>
      <c r="K14" s="163" t="s">
        <v>22</v>
      </c>
      <c r="L14" s="164" t="s">
        <v>9</v>
      </c>
      <c r="M14" s="164" t="s">
        <v>10</v>
      </c>
      <c r="N14" s="163" t="s">
        <v>20</v>
      </c>
    </row>
    <row r="15" spans="1:14">
      <c r="A15" s="164"/>
      <c r="B15" s="164"/>
      <c r="C15" s="192"/>
      <c r="D15" s="164"/>
      <c r="E15" s="164"/>
      <c r="F15" s="166"/>
      <c r="G15" s="166"/>
      <c r="H15" s="166"/>
      <c r="I15" s="166"/>
      <c r="J15" s="166"/>
      <c r="K15" s="164"/>
      <c r="L15" s="166"/>
      <c r="M15" s="166"/>
      <c r="N15" s="164"/>
    </row>
    <row r="16" spans="1:14" ht="15.75" thickBot="1">
      <c r="A16" s="165"/>
      <c r="B16" s="165"/>
      <c r="C16" s="193"/>
      <c r="D16" s="165"/>
      <c r="E16" s="165"/>
      <c r="F16" s="167"/>
      <c r="G16" s="167"/>
      <c r="H16" s="167"/>
      <c r="I16" s="167"/>
      <c r="J16" s="167"/>
      <c r="K16" s="165"/>
      <c r="L16" s="167"/>
      <c r="M16" s="167"/>
      <c r="N16" s="165"/>
    </row>
    <row r="17" spans="1:14" ht="1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4" s="3" customFormat="1" ht="30">
      <c r="A18" s="36">
        <v>14263</v>
      </c>
      <c r="B18" s="47" t="s">
        <v>32</v>
      </c>
      <c r="C18" s="9" t="s">
        <v>33</v>
      </c>
      <c r="D18" s="51" t="s">
        <v>34</v>
      </c>
      <c r="E18" s="8" t="s">
        <v>35</v>
      </c>
      <c r="F18" s="11" t="s">
        <v>18</v>
      </c>
      <c r="G18" s="13" t="s">
        <v>17</v>
      </c>
      <c r="H18" s="52">
        <v>338979</v>
      </c>
      <c r="I18" s="13" t="s">
        <v>30</v>
      </c>
      <c r="J18" s="15">
        <v>129.22999999999999</v>
      </c>
      <c r="K18" s="158">
        <v>3732.2</v>
      </c>
      <c r="L18" s="5" t="s">
        <v>16</v>
      </c>
      <c r="M18" s="11" t="s">
        <v>28</v>
      </c>
      <c r="N18" s="23">
        <v>6.35</v>
      </c>
    </row>
    <row r="19" spans="1:14" s="4" customFormat="1" ht="30">
      <c r="A19" s="36">
        <v>14264</v>
      </c>
      <c r="B19" s="40">
        <v>43686</v>
      </c>
      <c r="C19" s="17" t="s">
        <v>56</v>
      </c>
      <c r="D19" s="17" t="s">
        <v>57</v>
      </c>
      <c r="E19" s="48" t="s">
        <v>58</v>
      </c>
      <c r="F19" s="18" t="s">
        <v>18</v>
      </c>
      <c r="G19" s="18" t="s">
        <v>59</v>
      </c>
      <c r="H19" s="53">
        <v>1229365</v>
      </c>
      <c r="I19" s="13" t="s">
        <v>30</v>
      </c>
      <c r="J19" s="16">
        <v>118.92</v>
      </c>
      <c r="K19" s="16">
        <v>4954.57</v>
      </c>
      <c r="L19" s="5" t="s">
        <v>21</v>
      </c>
      <c r="M19" s="12" t="s">
        <v>25</v>
      </c>
      <c r="N19" s="59">
        <v>7</v>
      </c>
    </row>
    <row r="20" spans="1:14" s="4" customFormat="1" ht="45">
      <c r="A20" s="7">
        <v>14266</v>
      </c>
      <c r="B20" s="25">
        <v>43691</v>
      </c>
      <c r="C20" s="17" t="s">
        <v>91</v>
      </c>
      <c r="D20" s="17" t="s">
        <v>92</v>
      </c>
      <c r="E20" s="17" t="s">
        <v>93</v>
      </c>
      <c r="F20" s="12" t="s">
        <v>18</v>
      </c>
      <c r="G20" s="135" t="s">
        <v>146</v>
      </c>
      <c r="H20" s="53">
        <v>41036</v>
      </c>
      <c r="I20" s="13" t="s">
        <v>30</v>
      </c>
      <c r="J20" s="16">
        <v>141.5</v>
      </c>
      <c r="K20" s="16">
        <v>639.94000000000005</v>
      </c>
      <c r="L20" s="5" t="s">
        <v>94</v>
      </c>
      <c r="M20" s="11" t="s">
        <v>26</v>
      </c>
      <c r="N20" s="28">
        <v>3.6</v>
      </c>
    </row>
    <row r="21" spans="1:14" s="3" customFormat="1">
      <c r="A21" s="7">
        <v>14267</v>
      </c>
      <c r="B21" s="25">
        <v>43693</v>
      </c>
      <c r="C21" s="9" t="s">
        <v>88</v>
      </c>
      <c r="D21" s="9" t="s">
        <v>89</v>
      </c>
      <c r="E21" s="10" t="s">
        <v>90</v>
      </c>
      <c r="F21" s="18" t="s">
        <v>18</v>
      </c>
      <c r="G21" s="18" t="s">
        <v>17</v>
      </c>
      <c r="H21" s="53">
        <v>446147</v>
      </c>
      <c r="I21" s="13" t="s">
        <v>30</v>
      </c>
      <c r="J21" s="16">
        <v>182.07</v>
      </c>
      <c r="K21" s="157">
        <v>718</v>
      </c>
      <c r="L21" s="5" t="s">
        <v>16</v>
      </c>
      <c r="M21" s="12" t="s">
        <v>19</v>
      </c>
      <c r="N21" s="50">
        <v>8.8000000000000007</v>
      </c>
    </row>
    <row r="22" spans="1:14" s="3" customFormat="1">
      <c r="A22" s="7">
        <v>14268</v>
      </c>
      <c r="B22" s="25">
        <v>43696</v>
      </c>
      <c r="C22" s="9" t="s">
        <v>70</v>
      </c>
      <c r="D22" s="17" t="s">
        <v>71</v>
      </c>
      <c r="E22" s="17" t="s">
        <v>72</v>
      </c>
      <c r="F22" s="11" t="s">
        <v>18</v>
      </c>
      <c r="G22" s="13" t="s">
        <v>17</v>
      </c>
      <c r="H22" s="52">
        <v>197855</v>
      </c>
      <c r="I22" s="13" t="s">
        <v>30</v>
      </c>
      <c r="J22" s="16">
        <v>104.01</v>
      </c>
      <c r="K22" s="159">
        <v>600</v>
      </c>
      <c r="L22" s="5" t="s">
        <v>16</v>
      </c>
      <c r="M22" s="11" t="s">
        <v>28</v>
      </c>
      <c r="N22" s="27" t="s">
        <v>73</v>
      </c>
    </row>
    <row r="23" spans="1:14" s="3" customFormat="1" ht="30">
      <c r="A23" s="7">
        <v>14269</v>
      </c>
      <c r="B23" s="25">
        <v>43696</v>
      </c>
      <c r="C23" s="9" t="s">
        <v>74</v>
      </c>
      <c r="D23" s="9" t="s">
        <v>75</v>
      </c>
      <c r="E23" s="9" t="s">
        <v>76</v>
      </c>
      <c r="F23" s="13" t="s">
        <v>77</v>
      </c>
      <c r="G23" s="13" t="s">
        <v>27</v>
      </c>
      <c r="H23" s="52">
        <v>409685</v>
      </c>
      <c r="I23" s="13" t="s">
        <v>30</v>
      </c>
      <c r="J23" s="15">
        <v>586.04999999999995</v>
      </c>
      <c r="K23" s="158">
        <v>3002.8</v>
      </c>
      <c r="L23" s="5" t="s">
        <v>21</v>
      </c>
      <c r="M23" s="11" t="s">
        <v>28</v>
      </c>
      <c r="N23" s="27">
        <v>8.67</v>
      </c>
    </row>
    <row r="24" spans="1:14" s="3" customFormat="1" ht="90">
      <c r="A24" s="7">
        <v>14270</v>
      </c>
      <c r="B24" s="25">
        <v>43697</v>
      </c>
      <c r="C24" s="9" t="s">
        <v>78</v>
      </c>
      <c r="D24" s="9" t="s">
        <v>79</v>
      </c>
      <c r="E24" s="9" t="s">
        <v>80</v>
      </c>
      <c r="F24" s="13" t="s">
        <v>81</v>
      </c>
      <c r="G24" s="13" t="s">
        <v>147</v>
      </c>
      <c r="H24" s="52">
        <v>1772931</v>
      </c>
      <c r="I24" s="13" t="s">
        <v>30</v>
      </c>
      <c r="J24" s="15">
        <v>521.80999999999995</v>
      </c>
      <c r="K24" s="15">
        <v>1714.26</v>
      </c>
      <c r="L24" s="5" t="s">
        <v>16</v>
      </c>
      <c r="M24" s="11" t="s">
        <v>19</v>
      </c>
      <c r="N24" s="27">
        <v>6</v>
      </c>
    </row>
    <row r="25" spans="1:14" s="3" customFormat="1">
      <c r="A25" s="7">
        <v>14271</v>
      </c>
      <c r="B25" s="25">
        <v>43704</v>
      </c>
      <c r="C25" s="9" t="s">
        <v>95</v>
      </c>
      <c r="D25" s="9" t="s">
        <v>96</v>
      </c>
      <c r="E25" s="9" t="s">
        <v>148</v>
      </c>
      <c r="F25" s="13" t="s">
        <v>18</v>
      </c>
      <c r="G25" s="13" t="s">
        <v>17</v>
      </c>
      <c r="H25" s="52">
        <v>1051339</v>
      </c>
      <c r="I25" s="13" t="s">
        <v>121</v>
      </c>
      <c r="J25" s="15">
        <v>389.48</v>
      </c>
      <c r="K25" s="15">
        <v>1114.58</v>
      </c>
      <c r="L25" s="5" t="s">
        <v>94</v>
      </c>
      <c r="M25" s="11" t="s">
        <v>26</v>
      </c>
      <c r="N25" s="27">
        <v>6.85</v>
      </c>
    </row>
    <row r="26" spans="1:14" s="3" customFormat="1">
      <c r="A26" s="7">
        <v>14272</v>
      </c>
      <c r="B26" s="25">
        <v>43705</v>
      </c>
      <c r="C26" s="9" t="s">
        <v>122</v>
      </c>
      <c r="D26" s="9" t="s">
        <v>123</v>
      </c>
      <c r="E26" s="9" t="s">
        <v>149</v>
      </c>
      <c r="F26" s="13" t="s">
        <v>18</v>
      </c>
      <c r="G26" s="13" t="s">
        <v>17</v>
      </c>
      <c r="H26" s="52">
        <v>26250</v>
      </c>
      <c r="I26" s="13" t="s">
        <v>124</v>
      </c>
      <c r="J26" s="15">
        <v>0</v>
      </c>
      <c r="K26" s="15">
        <v>140</v>
      </c>
      <c r="L26" s="5" t="s">
        <v>21</v>
      </c>
      <c r="M26" s="11" t="s">
        <v>25</v>
      </c>
      <c r="N26" s="27">
        <v>7.92</v>
      </c>
    </row>
    <row r="27" spans="1:14" s="3" customFormat="1">
      <c r="A27" s="7">
        <v>14273</v>
      </c>
      <c r="B27" s="25">
        <v>43706</v>
      </c>
      <c r="C27" s="9" t="s">
        <v>125</v>
      </c>
      <c r="D27" s="9" t="s">
        <v>126</v>
      </c>
      <c r="E27" s="9" t="s">
        <v>127</v>
      </c>
      <c r="F27" s="13" t="s">
        <v>18</v>
      </c>
      <c r="G27" s="81" t="s">
        <v>17</v>
      </c>
      <c r="H27" s="52">
        <v>479436</v>
      </c>
      <c r="I27" s="11" t="s">
        <v>121</v>
      </c>
      <c r="J27" s="15">
        <v>248.7</v>
      </c>
      <c r="K27" s="15">
        <v>848.22</v>
      </c>
      <c r="L27" s="5" t="s">
        <v>21</v>
      </c>
      <c r="M27" s="11" t="s">
        <v>25</v>
      </c>
      <c r="N27" s="27" t="s">
        <v>128</v>
      </c>
    </row>
    <row r="28" spans="1:14" s="3" customFormat="1">
      <c r="A28" s="106"/>
      <c r="B28" s="107"/>
      <c r="C28" s="108"/>
      <c r="D28" s="108"/>
      <c r="E28" s="108"/>
      <c r="F28" s="109"/>
      <c r="G28" s="110"/>
      <c r="H28" s="111"/>
      <c r="I28" s="112"/>
      <c r="J28" s="113"/>
      <c r="K28" s="113"/>
      <c r="L28" s="114"/>
      <c r="M28" s="112"/>
      <c r="N28" s="115"/>
    </row>
    <row r="29" spans="1:14" ht="26.25">
      <c r="A29" s="1"/>
      <c r="B29" s="1"/>
      <c r="C29" s="1"/>
      <c r="D29" s="1"/>
      <c r="E29" s="1"/>
      <c r="F29" s="1"/>
      <c r="G29" s="54" t="s">
        <v>14</v>
      </c>
      <c r="H29" s="55">
        <f>SUM(H18:H27)</f>
        <v>5993023</v>
      </c>
      <c r="I29" s="56"/>
      <c r="J29" s="57">
        <f>SUM(J18:J27)</f>
        <v>2421.7699999999995</v>
      </c>
      <c r="K29" s="57">
        <f>SUM(K18:K27)</f>
        <v>17464.570000000003</v>
      </c>
      <c r="L29" s="1"/>
      <c r="M29" s="1"/>
    </row>
    <row r="30" spans="1:14" s="45" customFormat="1" ht="26.25">
      <c r="A30" s="37"/>
      <c r="B30" s="37"/>
      <c r="C30" s="37"/>
      <c r="D30" s="37"/>
      <c r="E30" s="37"/>
      <c r="F30" s="37"/>
      <c r="G30" s="39"/>
      <c r="H30" s="58"/>
      <c r="I30" s="38"/>
      <c r="J30" s="44"/>
      <c r="K30" s="44"/>
      <c r="L30" s="37"/>
      <c r="M30" s="37"/>
    </row>
    <row r="31" spans="1:14" ht="11.25" customHeight="1" thickBot="1">
      <c r="A31" s="1"/>
      <c r="B31" s="1"/>
      <c r="C31" s="1"/>
      <c r="D31" s="1"/>
      <c r="E31" s="1"/>
      <c r="F31" s="1"/>
      <c r="G31" s="33"/>
      <c r="H31" s="34"/>
      <c r="I31" s="31"/>
      <c r="J31" s="35"/>
      <c r="K31" s="35"/>
      <c r="L31" s="1"/>
      <c r="M31" s="1"/>
    </row>
    <row r="32" spans="1:14">
      <c r="A32" s="181" t="s">
        <v>13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5"/>
      <c r="N32" s="172"/>
    </row>
    <row r="33" spans="1:14" ht="15.75" thickBot="1">
      <c r="A33" s="183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6"/>
      <c r="N33" s="172"/>
    </row>
    <row r="34" spans="1:14">
      <c r="A34" s="164" t="s">
        <v>0</v>
      </c>
      <c r="B34" s="164" t="s">
        <v>1</v>
      </c>
      <c r="C34" s="164" t="s">
        <v>2</v>
      </c>
      <c r="D34" s="164" t="s">
        <v>3</v>
      </c>
      <c r="E34" s="164" t="s">
        <v>4</v>
      </c>
      <c r="F34" s="164" t="s">
        <v>5</v>
      </c>
      <c r="G34" s="164" t="s">
        <v>6</v>
      </c>
      <c r="H34" s="164" t="s">
        <v>7</v>
      </c>
      <c r="I34" s="164" t="s">
        <v>8</v>
      </c>
      <c r="J34" s="164" t="s">
        <v>11</v>
      </c>
      <c r="K34" s="163" t="s">
        <v>23</v>
      </c>
      <c r="L34" s="164" t="s">
        <v>9</v>
      </c>
      <c r="M34" s="174" t="s">
        <v>10</v>
      </c>
      <c r="N34" s="173"/>
    </row>
    <row r="35" spans="1:14">
      <c r="A35" s="164"/>
      <c r="B35" s="164"/>
      <c r="C35" s="164"/>
      <c r="D35" s="164"/>
      <c r="E35" s="164"/>
      <c r="F35" s="166"/>
      <c r="G35" s="166"/>
      <c r="H35" s="166"/>
      <c r="I35" s="166"/>
      <c r="J35" s="166"/>
      <c r="K35" s="164"/>
      <c r="L35" s="166"/>
      <c r="M35" s="175"/>
      <c r="N35" s="173"/>
    </row>
    <row r="36" spans="1:14" ht="15.75" thickBot="1">
      <c r="A36" s="165"/>
      <c r="B36" s="165"/>
      <c r="C36" s="165"/>
      <c r="D36" s="165"/>
      <c r="E36" s="165"/>
      <c r="F36" s="167"/>
      <c r="G36" s="167"/>
      <c r="H36" s="167"/>
      <c r="I36" s="167"/>
      <c r="J36" s="167"/>
      <c r="K36" s="165"/>
      <c r="L36" s="167"/>
      <c r="M36" s="176"/>
      <c r="N36" s="173"/>
    </row>
    <row r="37" spans="1:14">
      <c r="A37" s="6"/>
      <c r="B37" s="6"/>
      <c r="C37" s="6"/>
      <c r="D37" s="6"/>
      <c r="E37" s="6"/>
      <c r="F37" s="2"/>
      <c r="G37" s="2"/>
      <c r="H37" s="2"/>
      <c r="I37" s="2"/>
      <c r="J37" s="2"/>
      <c r="K37" s="2"/>
      <c r="L37" s="2"/>
      <c r="M37" s="2"/>
    </row>
    <row r="38" spans="1:14" ht="30">
      <c r="A38" s="26">
        <v>97</v>
      </c>
      <c r="B38" s="32" t="s">
        <v>32</v>
      </c>
      <c r="C38" s="29" t="s">
        <v>48</v>
      </c>
      <c r="D38" s="29" t="s">
        <v>49</v>
      </c>
      <c r="E38" s="29" t="s">
        <v>50</v>
      </c>
      <c r="F38" s="26" t="s">
        <v>18</v>
      </c>
      <c r="G38" s="26" t="s">
        <v>51</v>
      </c>
      <c r="H38" s="52">
        <v>190543</v>
      </c>
      <c r="I38" s="13" t="s">
        <v>29</v>
      </c>
      <c r="J38" s="30">
        <v>54.95</v>
      </c>
      <c r="K38" s="30">
        <v>1595</v>
      </c>
      <c r="L38" s="5" t="s">
        <v>21</v>
      </c>
      <c r="M38" s="26" t="s">
        <v>28</v>
      </c>
    </row>
    <row r="39" spans="1:14" s="3" customFormat="1" ht="30">
      <c r="A39" s="7">
        <v>98</v>
      </c>
      <c r="B39" s="32" t="s">
        <v>52</v>
      </c>
      <c r="C39" s="9" t="s">
        <v>53</v>
      </c>
      <c r="D39" s="9" t="s">
        <v>54</v>
      </c>
      <c r="E39" s="8" t="s">
        <v>55</v>
      </c>
      <c r="F39" s="11" t="s">
        <v>18</v>
      </c>
      <c r="G39" s="14" t="s">
        <v>27</v>
      </c>
      <c r="H39" s="52">
        <v>187762</v>
      </c>
      <c r="I39" s="13" t="s">
        <v>24</v>
      </c>
      <c r="J39" s="15">
        <v>0</v>
      </c>
      <c r="K39" s="30">
        <v>6791</v>
      </c>
      <c r="L39" s="5" t="s">
        <v>21</v>
      </c>
      <c r="M39" s="11" t="s">
        <v>25</v>
      </c>
      <c r="N39" s="24"/>
    </row>
    <row r="40" spans="1:14" s="3" customFormat="1">
      <c r="A40" s="7">
        <v>99</v>
      </c>
      <c r="B40" s="25" t="s">
        <v>60</v>
      </c>
      <c r="C40" s="9" t="s">
        <v>61</v>
      </c>
      <c r="D40" s="9" t="s">
        <v>62</v>
      </c>
      <c r="E40" s="9" t="s">
        <v>63</v>
      </c>
      <c r="F40" s="11" t="s">
        <v>18</v>
      </c>
      <c r="G40" s="13" t="s">
        <v>17</v>
      </c>
      <c r="H40" s="52">
        <v>106172</v>
      </c>
      <c r="I40" s="13" t="s">
        <v>29</v>
      </c>
      <c r="J40" s="15">
        <v>35.61</v>
      </c>
      <c r="K40" s="30">
        <v>8764.58</v>
      </c>
      <c r="L40" s="5" t="s">
        <v>16</v>
      </c>
      <c r="M40" s="11" t="s">
        <v>19</v>
      </c>
      <c r="N40" s="24"/>
    </row>
    <row r="41" spans="1:14" s="4" customFormat="1">
      <c r="A41" s="36">
        <v>100</v>
      </c>
      <c r="B41" s="40">
        <v>43690</v>
      </c>
      <c r="C41" s="9" t="s">
        <v>86</v>
      </c>
      <c r="D41" s="17" t="s">
        <v>84</v>
      </c>
      <c r="E41" s="10" t="s">
        <v>85</v>
      </c>
      <c r="F41" s="12" t="s">
        <v>18</v>
      </c>
      <c r="G41" s="41" t="s">
        <v>27</v>
      </c>
      <c r="H41" s="53">
        <v>80936</v>
      </c>
      <c r="I41" s="18" t="s">
        <v>24</v>
      </c>
      <c r="J41" s="16">
        <v>0</v>
      </c>
      <c r="K41" s="16">
        <v>14697.02</v>
      </c>
      <c r="L41" s="5" t="s">
        <v>16</v>
      </c>
      <c r="M41" s="12" t="s">
        <v>19</v>
      </c>
      <c r="N41" s="42"/>
    </row>
    <row r="42" spans="1:14" s="4" customFormat="1" ht="30">
      <c r="A42" s="36">
        <v>101</v>
      </c>
      <c r="B42" s="40">
        <v>43690</v>
      </c>
      <c r="C42" s="9" t="s">
        <v>86</v>
      </c>
      <c r="D42" s="17" t="s">
        <v>150</v>
      </c>
      <c r="E42" s="17" t="s">
        <v>87</v>
      </c>
      <c r="F42" s="12" t="s">
        <v>151</v>
      </c>
      <c r="G42" s="41" t="s">
        <v>27</v>
      </c>
      <c r="H42" s="53">
        <v>351772</v>
      </c>
      <c r="I42" s="18" t="s">
        <v>24</v>
      </c>
      <c r="J42" s="16">
        <v>0</v>
      </c>
      <c r="K42" s="16">
        <v>14697.02</v>
      </c>
      <c r="L42" s="5" t="s">
        <v>21</v>
      </c>
      <c r="M42" s="11" t="s">
        <v>25</v>
      </c>
      <c r="N42" s="42"/>
    </row>
    <row r="43" spans="1:14" s="4" customFormat="1">
      <c r="A43" s="36">
        <v>102</v>
      </c>
      <c r="B43" s="40">
        <v>43696</v>
      </c>
      <c r="C43" s="9" t="s">
        <v>67</v>
      </c>
      <c r="D43" s="17" t="s">
        <v>68</v>
      </c>
      <c r="E43" s="17" t="s">
        <v>69</v>
      </c>
      <c r="F43" s="12" t="s">
        <v>18</v>
      </c>
      <c r="G43" s="41" t="s">
        <v>27</v>
      </c>
      <c r="H43" s="53">
        <v>91375</v>
      </c>
      <c r="I43" s="18" t="s">
        <v>24</v>
      </c>
      <c r="J43" s="16">
        <v>0</v>
      </c>
      <c r="K43" s="16">
        <v>66705</v>
      </c>
      <c r="L43" s="5" t="s">
        <v>16</v>
      </c>
      <c r="M43" s="12" t="s">
        <v>19</v>
      </c>
      <c r="N43" s="42"/>
    </row>
    <row r="44" spans="1:14" s="4" customFormat="1" ht="30">
      <c r="A44" s="36">
        <v>103</v>
      </c>
      <c r="B44" s="40">
        <v>43696</v>
      </c>
      <c r="C44" s="9" t="s">
        <v>64</v>
      </c>
      <c r="D44" s="17" t="s">
        <v>65</v>
      </c>
      <c r="E44" s="17" t="s">
        <v>66</v>
      </c>
      <c r="F44" s="12" t="s">
        <v>18</v>
      </c>
      <c r="G44" s="41" t="s">
        <v>17</v>
      </c>
      <c r="H44" s="53">
        <v>9321</v>
      </c>
      <c r="I44" s="18" t="s">
        <v>29</v>
      </c>
      <c r="J44" s="16">
        <v>4.9000000000000004</v>
      </c>
      <c r="K44" s="160">
        <v>193.4</v>
      </c>
      <c r="L44" s="5" t="s">
        <v>31</v>
      </c>
      <c r="M44" s="12" t="s">
        <v>28</v>
      </c>
      <c r="N44" s="42"/>
    </row>
    <row r="45" spans="1:14" s="4" customFormat="1">
      <c r="A45" s="36">
        <v>104</v>
      </c>
      <c r="B45" s="40">
        <v>43696</v>
      </c>
      <c r="C45" s="9" t="s">
        <v>129</v>
      </c>
      <c r="D45" s="17" t="s">
        <v>130</v>
      </c>
      <c r="E45" s="9" t="s">
        <v>131</v>
      </c>
      <c r="F45" s="12" t="s">
        <v>18</v>
      </c>
      <c r="G45" s="41" t="s">
        <v>27</v>
      </c>
      <c r="H45" s="53">
        <v>4686</v>
      </c>
      <c r="I45" s="18" t="s">
        <v>24</v>
      </c>
      <c r="J45" s="16">
        <v>0</v>
      </c>
      <c r="K45" s="43">
        <v>1302.58</v>
      </c>
      <c r="L45" s="5" t="s">
        <v>21</v>
      </c>
      <c r="M45" s="12" t="s">
        <v>25</v>
      </c>
      <c r="N45" s="42"/>
    </row>
    <row r="46" spans="1:14" s="4" customFormat="1" ht="30">
      <c r="A46" s="36">
        <v>105</v>
      </c>
      <c r="B46" s="40">
        <v>43698</v>
      </c>
      <c r="C46" s="9" t="s">
        <v>132</v>
      </c>
      <c r="D46" s="17" t="s">
        <v>133</v>
      </c>
      <c r="E46" s="17" t="s">
        <v>134</v>
      </c>
      <c r="F46" s="12" t="s">
        <v>18</v>
      </c>
      <c r="G46" s="41" t="s">
        <v>135</v>
      </c>
      <c r="H46" s="53">
        <v>127365</v>
      </c>
      <c r="I46" s="18" t="s">
        <v>24</v>
      </c>
      <c r="J46" s="16">
        <v>0</v>
      </c>
      <c r="K46" s="43">
        <v>127.5</v>
      </c>
      <c r="L46" s="5" t="s">
        <v>21</v>
      </c>
      <c r="M46" s="12" t="s">
        <v>26</v>
      </c>
      <c r="N46" s="42"/>
    </row>
    <row r="47" spans="1:14" s="4" customFormat="1">
      <c r="A47" s="36">
        <v>106</v>
      </c>
      <c r="B47" s="40">
        <v>43703</v>
      </c>
      <c r="C47" s="17" t="s">
        <v>86</v>
      </c>
      <c r="D47" s="17" t="s">
        <v>136</v>
      </c>
      <c r="E47" s="17" t="s">
        <v>137</v>
      </c>
      <c r="F47" s="12" t="s">
        <v>18</v>
      </c>
      <c r="G47" s="14" t="s">
        <v>27</v>
      </c>
      <c r="H47" s="53">
        <v>160596</v>
      </c>
      <c r="I47" s="49" t="s">
        <v>24</v>
      </c>
      <c r="J47" s="16">
        <v>0</v>
      </c>
      <c r="K47" s="43">
        <v>14697.02</v>
      </c>
      <c r="L47" s="5" t="s">
        <v>16</v>
      </c>
      <c r="M47" s="12" t="s">
        <v>19</v>
      </c>
      <c r="N47" s="42"/>
    </row>
    <row r="48" spans="1:14" s="4" customFormat="1">
      <c r="A48" s="36">
        <v>107</v>
      </c>
      <c r="B48" s="40">
        <v>43706</v>
      </c>
      <c r="C48" s="17" t="s">
        <v>138</v>
      </c>
      <c r="D48" s="17" t="s">
        <v>139</v>
      </c>
      <c r="E48" s="17" t="s">
        <v>140</v>
      </c>
      <c r="F48" s="12" t="s">
        <v>18</v>
      </c>
      <c r="G48" s="14" t="s">
        <v>135</v>
      </c>
      <c r="H48" s="53">
        <v>120050</v>
      </c>
      <c r="I48" s="135" t="s">
        <v>29</v>
      </c>
      <c r="J48" s="16">
        <v>13.71</v>
      </c>
      <c r="K48" s="43">
        <v>216.67</v>
      </c>
      <c r="L48" s="5" t="s">
        <v>21</v>
      </c>
      <c r="M48" s="12" t="s">
        <v>25</v>
      </c>
      <c r="N48" s="42"/>
    </row>
    <row r="49" spans="1:14" s="4" customFormat="1">
      <c r="A49" s="116"/>
      <c r="B49" s="117"/>
      <c r="C49" s="118"/>
      <c r="D49" s="118"/>
      <c r="E49" s="118"/>
      <c r="F49" s="119"/>
      <c r="G49" s="120"/>
      <c r="H49" s="121"/>
      <c r="I49" s="122"/>
      <c r="J49" s="123"/>
      <c r="K49" s="124"/>
      <c r="L49" s="114"/>
      <c r="M49" s="119"/>
      <c r="N49" s="42"/>
    </row>
    <row r="50" spans="1:14" ht="26.25">
      <c r="A50" s="1"/>
      <c r="B50" s="1"/>
      <c r="C50" s="1"/>
      <c r="D50" s="1"/>
      <c r="E50" s="1"/>
      <c r="F50" s="1"/>
      <c r="G50" s="54" t="s">
        <v>14</v>
      </c>
      <c r="H50" s="55">
        <f>SUM(H38:H48)</f>
        <v>1430578</v>
      </c>
      <c r="I50" s="56"/>
      <c r="J50" s="57">
        <f>SUM(J38:J48)</f>
        <v>109.17000000000002</v>
      </c>
      <c r="K50" s="57">
        <f>SUM(K38:K48)</f>
        <v>129786.79</v>
      </c>
      <c r="L50" s="1"/>
      <c r="M50" s="1"/>
    </row>
    <row r="51" spans="1:14" s="45" customFormat="1" ht="27" thickBot="1">
      <c r="A51" s="37"/>
      <c r="B51" s="37"/>
      <c r="C51" s="37"/>
      <c r="D51" s="37"/>
      <c r="E51" s="37"/>
      <c r="F51" s="37"/>
      <c r="G51" s="39"/>
      <c r="H51" s="58"/>
      <c r="I51" s="38"/>
      <c r="J51" s="44"/>
      <c r="K51" s="44"/>
      <c r="L51" s="37"/>
      <c r="M51" s="37"/>
    </row>
    <row r="52" spans="1:14" s="45" customFormat="1" ht="28.5" thickBot="1">
      <c r="A52" s="168" t="s">
        <v>36</v>
      </c>
      <c r="B52" s="169"/>
      <c r="C52" s="169"/>
      <c r="D52" s="60"/>
      <c r="E52" s="60"/>
      <c r="F52" s="60"/>
      <c r="G52" s="61"/>
      <c r="H52" s="62"/>
      <c r="I52" s="60"/>
      <c r="J52" s="63"/>
      <c r="K52" s="63"/>
      <c r="L52" s="60"/>
      <c r="M52" s="64"/>
    </row>
    <row r="53" spans="1:14" s="45" customFormat="1" ht="31.5" thickBot="1">
      <c r="A53" s="65" t="s">
        <v>37</v>
      </c>
      <c r="B53" s="66" t="s">
        <v>38</v>
      </c>
      <c r="C53" s="67" t="s">
        <v>2</v>
      </c>
      <c r="D53" s="67" t="s">
        <v>3</v>
      </c>
      <c r="E53" s="67" t="s">
        <v>4</v>
      </c>
      <c r="F53" s="67" t="s">
        <v>5</v>
      </c>
      <c r="G53" s="68" t="s">
        <v>6</v>
      </c>
      <c r="H53" s="69" t="s">
        <v>7</v>
      </c>
      <c r="I53" s="70" t="s">
        <v>39</v>
      </c>
      <c r="J53" s="71" t="s">
        <v>40</v>
      </c>
      <c r="K53" s="71" t="s">
        <v>22</v>
      </c>
      <c r="L53" s="67" t="s">
        <v>41</v>
      </c>
      <c r="M53" s="72" t="s">
        <v>10</v>
      </c>
    </row>
    <row r="54" spans="1:14" s="45" customFormat="1" ht="15.75" customHeight="1">
      <c r="A54" s="162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</row>
    <row r="55" spans="1:14" ht="53.25" customHeight="1">
      <c r="A55" s="73">
        <v>13</v>
      </c>
      <c r="B55" s="74">
        <v>43682</v>
      </c>
      <c r="C55" s="29" t="s">
        <v>44</v>
      </c>
      <c r="D55" s="29" t="s">
        <v>46</v>
      </c>
      <c r="E55" s="29" t="s">
        <v>45</v>
      </c>
      <c r="F55" s="26" t="s">
        <v>42</v>
      </c>
      <c r="G55" s="75" t="s">
        <v>17</v>
      </c>
      <c r="H55" s="76">
        <v>430203</v>
      </c>
      <c r="I55" s="75" t="s">
        <v>43</v>
      </c>
      <c r="J55" s="77">
        <v>1668.6</v>
      </c>
      <c r="K55" s="161">
        <v>6070</v>
      </c>
      <c r="L55" s="5" t="s">
        <v>47</v>
      </c>
      <c r="M55" s="26" t="s">
        <v>28</v>
      </c>
    </row>
    <row r="56" spans="1:14" s="45" customFormat="1" ht="60">
      <c r="A56" s="73">
        <v>14</v>
      </c>
      <c r="B56" s="74">
        <v>43698</v>
      </c>
      <c r="C56" s="29" t="s">
        <v>56</v>
      </c>
      <c r="D56" s="29" t="s">
        <v>152</v>
      </c>
      <c r="E56" s="78" t="s">
        <v>82</v>
      </c>
      <c r="F56" s="73" t="s">
        <v>42</v>
      </c>
      <c r="G56" s="75" t="s">
        <v>83</v>
      </c>
      <c r="H56" s="80">
        <v>6394018</v>
      </c>
      <c r="I56" s="79" t="s">
        <v>43</v>
      </c>
      <c r="J56" s="77">
        <v>20712.07</v>
      </c>
      <c r="K56" s="77">
        <v>20712.07</v>
      </c>
      <c r="L56" s="5" t="s">
        <v>16</v>
      </c>
      <c r="M56" s="73" t="s">
        <v>19</v>
      </c>
    </row>
    <row r="57" spans="1:14" s="45" customFormat="1">
      <c r="A57" s="103"/>
      <c r="B57" s="125"/>
      <c r="C57" s="126"/>
      <c r="D57" s="126"/>
      <c r="E57" s="127"/>
      <c r="F57" s="103"/>
      <c r="G57" s="128"/>
      <c r="H57" s="129"/>
      <c r="I57" s="130"/>
      <c r="J57" s="131"/>
      <c r="K57" s="131"/>
      <c r="L57" s="114"/>
      <c r="M57" s="103"/>
    </row>
    <row r="58" spans="1:14" s="45" customFormat="1"/>
    <row r="59" spans="1:14" s="45" customFormat="1" ht="35.25" customHeight="1">
      <c r="A59" s="37"/>
      <c r="B59" s="37"/>
      <c r="C59" s="37"/>
      <c r="D59" s="37"/>
      <c r="E59" s="37"/>
      <c r="F59" s="37"/>
      <c r="G59" s="54" t="s">
        <v>14</v>
      </c>
      <c r="H59" s="55">
        <f>SUM(H55:H56)</f>
        <v>6824221</v>
      </c>
      <c r="I59" s="56"/>
      <c r="J59" s="57">
        <f>SUM(J55:J56)</f>
        <v>22380.67</v>
      </c>
      <c r="K59" s="57">
        <f>SUM(K55:K56)</f>
        <v>26782.07</v>
      </c>
      <c r="L59" s="37"/>
      <c r="M59" s="37"/>
    </row>
    <row r="60" spans="1:14" s="45" customFormat="1" ht="35.25" customHeight="1">
      <c r="A60" s="37"/>
      <c r="B60" s="37"/>
      <c r="C60" s="37"/>
      <c r="D60" s="37"/>
      <c r="E60" s="37"/>
      <c r="F60" s="37"/>
      <c r="G60" s="39"/>
      <c r="H60" s="58"/>
      <c r="I60" s="38"/>
      <c r="J60" s="44"/>
      <c r="K60" s="44"/>
      <c r="L60" s="37"/>
      <c r="M60" s="37"/>
    </row>
    <row r="61" spans="1:14" s="45" customFormat="1" ht="15.75" thickBot="1">
      <c r="G61" s="132"/>
      <c r="H61" s="132"/>
      <c r="I61" s="132"/>
      <c r="J61" s="132"/>
      <c r="K61" s="132"/>
    </row>
    <row r="62" spans="1:14" ht="28.5" thickBot="1">
      <c r="A62" s="82" t="s">
        <v>97</v>
      </c>
      <c r="B62" s="83"/>
      <c r="C62" s="83"/>
      <c r="D62" s="83"/>
      <c r="E62" s="83"/>
      <c r="F62" s="83"/>
      <c r="G62" s="84"/>
      <c r="H62" s="85"/>
      <c r="I62" s="83"/>
      <c r="J62" s="86"/>
      <c r="K62" s="83"/>
      <c r="L62" s="87"/>
      <c r="M62" s="87"/>
    </row>
    <row r="63" spans="1:14" ht="15" customHeight="1">
      <c r="A63" s="195"/>
      <c r="B63" s="196"/>
      <c r="C63" s="141"/>
      <c r="D63" s="141"/>
      <c r="E63" s="141"/>
      <c r="F63" s="141"/>
      <c r="G63" s="142"/>
      <c r="H63" s="201" t="s">
        <v>7</v>
      </c>
      <c r="I63" s="204" t="s">
        <v>101</v>
      </c>
      <c r="J63" s="201" t="s">
        <v>98</v>
      </c>
      <c r="K63" s="204" t="s">
        <v>9</v>
      </c>
      <c r="L63" s="201" t="s">
        <v>10</v>
      </c>
      <c r="M63" s="205" t="s">
        <v>10</v>
      </c>
    </row>
    <row r="64" spans="1:14" ht="15" customHeight="1">
      <c r="A64" s="197" t="s">
        <v>99</v>
      </c>
      <c r="B64" s="198"/>
      <c r="C64" s="143" t="s">
        <v>2</v>
      </c>
      <c r="D64" s="143" t="s">
        <v>100</v>
      </c>
      <c r="E64" s="143" t="s">
        <v>4</v>
      </c>
      <c r="F64" s="143" t="s">
        <v>5</v>
      </c>
      <c r="G64" s="144" t="s">
        <v>6</v>
      </c>
      <c r="H64" s="202"/>
      <c r="I64" s="202"/>
      <c r="J64" s="202"/>
      <c r="K64" s="202"/>
      <c r="L64" s="202"/>
      <c r="M64" s="206"/>
    </row>
    <row r="65" spans="1:13" ht="15.75" thickBot="1">
      <c r="A65" s="199"/>
      <c r="B65" s="200"/>
      <c r="C65" s="145"/>
      <c r="D65" s="145"/>
      <c r="E65" s="145"/>
      <c r="F65" s="145"/>
      <c r="G65" s="144" t="s">
        <v>102</v>
      </c>
      <c r="H65" s="202"/>
      <c r="I65" s="202"/>
      <c r="J65" s="202"/>
      <c r="K65" s="202"/>
      <c r="L65" s="202"/>
      <c r="M65" s="206"/>
    </row>
    <row r="66" spans="1:13">
      <c r="A66" s="146"/>
      <c r="B66" s="147"/>
      <c r="C66" s="145"/>
      <c r="D66" s="145"/>
      <c r="E66" s="145"/>
      <c r="F66" s="145"/>
      <c r="G66" s="144"/>
      <c r="H66" s="202"/>
      <c r="I66" s="202"/>
      <c r="J66" s="202"/>
      <c r="K66" s="202"/>
      <c r="L66" s="202"/>
      <c r="M66" s="206"/>
    </row>
    <row r="67" spans="1:13">
      <c r="A67" s="148" t="s">
        <v>103</v>
      </c>
      <c r="B67" s="149" t="s">
        <v>104</v>
      </c>
      <c r="C67" s="150"/>
      <c r="D67" s="150"/>
      <c r="E67" s="150"/>
      <c r="F67" s="150"/>
      <c r="G67" s="151"/>
      <c r="H67" s="203"/>
      <c r="I67" s="203"/>
      <c r="J67" s="203"/>
      <c r="K67" s="203"/>
      <c r="L67" s="203"/>
      <c r="M67" s="207"/>
    </row>
    <row r="68" spans="1:13">
      <c r="A68" s="194"/>
      <c r="B68" s="194"/>
      <c r="C68" s="152"/>
      <c r="D68" s="152"/>
      <c r="E68" s="152"/>
      <c r="F68" s="152"/>
      <c r="G68" s="152"/>
      <c r="H68" s="194"/>
      <c r="I68" s="194"/>
      <c r="J68" s="152"/>
      <c r="K68" s="152"/>
      <c r="L68" s="152"/>
      <c r="M68" s="88"/>
    </row>
    <row r="69" spans="1:13" ht="15" customHeight="1">
      <c r="A69" s="137" t="s">
        <v>105</v>
      </c>
      <c r="B69" s="213">
        <v>43699</v>
      </c>
      <c r="C69" s="214" t="s">
        <v>107</v>
      </c>
      <c r="D69" s="216" t="s">
        <v>155</v>
      </c>
      <c r="E69" s="216" t="s">
        <v>109</v>
      </c>
      <c r="F69" s="212" t="s">
        <v>42</v>
      </c>
      <c r="G69" s="212" t="s">
        <v>17</v>
      </c>
      <c r="H69" s="217">
        <v>27378</v>
      </c>
      <c r="I69" s="208" t="s">
        <v>110</v>
      </c>
      <c r="J69" s="209">
        <v>980.50699999999995</v>
      </c>
      <c r="K69" s="210" t="s">
        <v>16</v>
      </c>
      <c r="L69" s="212" t="s">
        <v>26</v>
      </c>
      <c r="M69" s="212" t="s">
        <v>26</v>
      </c>
    </row>
    <row r="70" spans="1:13">
      <c r="A70" s="137" t="s">
        <v>106</v>
      </c>
      <c r="B70" s="213"/>
      <c r="C70" s="215"/>
      <c r="D70" s="216"/>
      <c r="E70" s="216"/>
      <c r="F70" s="212"/>
      <c r="G70" s="212"/>
      <c r="H70" s="218"/>
      <c r="I70" s="208"/>
      <c r="J70" s="209"/>
      <c r="K70" s="211"/>
      <c r="L70" s="212"/>
      <c r="M70" s="212"/>
    </row>
    <row r="71" spans="1:13" s="45" customFormat="1">
      <c r="A71" s="137" t="s">
        <v>111</v>
      </c>
      <c r="B71" s="213">
        <v>43705</v>
      </c>
      <c r="C71" s="214" t="s">
        <v>144</v>
      </c>
      <c r="D71" s="216" t="s">
        <v>145</v>
      </c>
      <c r="E71" s="216" t="s">
        <v>113</v>
      </c>
      <c r="F71" s="212" t="s">
        <v>42</v>
      </c>
      <c r="G71" s="212" t="s">
        <v>17</v>
      </c>
      <c r="H71" s="217">
        <v>29178</v>
      </c>
      <c r="I71" s="208" t="s">
        <v>110</v>
      </c>
      <c r="J71" s="209">
        <v>1048.3399999999999</v>
      </c>
      <c r="K71" s="220" t="s">
        <v>16</v>
      </c>
      <c r="L71" s="212" t="s">
        <v>26</v>
      </c>
      <c r="M71" s="212" t="s">
        <v>26</v>
      </c>
    </row>
    <row r="72" spans="1:13" ht="15" customHeight="1">
      <c r="A72" s="95" t="s">
        <v>112</v>
      </c>
      <c r="B72" s="213"/>
      <c r="C72" s="215"/>
      <c r="D72" s="216"/>
      <c r="E72" s="216"/>
      <c r="F72" s="212"/>
      <c r="G72" s="212"/>
      <c r="H72" s="218"/>
      <c r="I72" s="208"/>
      <c r="J72" s="209"/>
      <c r="K72" s="220"/>
      <c r="L72" s="212"/>
      <c r="M72" s="212"/>
    </row>
    <row r="73" spans="1:13" s="45" customFormat="1" ht="15" customHeight="1">
      <c r="A73" s="104" t="s">
        <v>114</v>
      </c>
      <c r="B73" s="213">
        <v>43706</v>
      </c>
      <c r="C73" s="214" t="s">
        <v>141</v>
      </c>
      <c r="D73" s="214" t="s">
        <v>142</v>
      </c>
      <c r="E73" s="214" t="s">
        <v>143</v>
      </c>
      <c r="F73" s="212" t="s">
        <v>42</v>
      </c>
      <c r="G73" s="212" t="s">
        <v>17</v>
      </c>
      <c r="H73" s="219">
        <v>27378</v>
      </c>
      <c r="I73" s="208" t="s">
        <v>110</v>
      </c>
      <c r="J73" s="209">
        <v>2158.1999999999998</v>
      </c>
      <c r="K73" s="220" t="s">
        <v>16</v>
      </c>
      <c r="L73" s="212" t="s">
        <v>19</v>
      </c>
      <c r="M73" s="212" t="s">
        <v>19</v>
      </c>
    </row>
    <row r="74" spans="1:13" s="45" customFormat="1" ht="15" customHeight="1">
      <c r="A74" s="95" t="s">
        <v>115</v>
      </c>
      <c r="B74" s="213"/>
      <c r="C74" s="215"/>
      <c r="D74" s="215"/>
      <c r="E74" s="215"/>
      <c r="F74" s="212"/>
      <c r="G74" s="212"/>
      <c r="H74" s="219"/>
      <c r="I74" s="208"/>
      <c r="J74" s="209"/>
      <c r="K74" s="220"/>
      <c r="L74" s="212"/>
      <c r="M74" s="212"/>
    </row>
    <row r="75" spans="1:13" s="45" customFormat="1" ht="15" customHeight="1" thickBot="1">
      <c r="A75" s="96"/>
      <c r="B75" s="94"/>
      <c r="C75" s="93"/>
      <c r="D75" s="93"/>
      <c r="E75" s="93"/>
      <c r="F75" s="93"/>
      <c r="G75" s="97"/>
      <c r="H75" s="98"/>
      <c r="I75" s="99"/>
      <c r="J75" s="100"/>
      <c r="K75" s="101"/>
      <c r="L75" s="102"/>
      <c r="M75" s="93"/>
    </row>
    <row r="76" spans="1:13" ht="29.25" thickBot="1">
      <c r="A76" s="45"/>
      <c r="B76" s="45"/>
      <c r="C76" s="89"/>
      <c r="D76" s="90"/>
      <c r="E76" s="46"/>
      <c r="F76" s="45"/>
      <c r="G76" s="91" t="s">
        <v>14</v>
      </c>
      <c r="H76" s="105">
        <f>SUM(H69:H70:H71:H72,H73,H74)</f>
        <v>83934</v>
      </c>
      <c r="I76" s="155"/>
      <c r="J76" s="156">
        <f>SUM( J69:J74)</f>
        <v>4187.0469999999996</v>
      </c>
      <c r="K76" s="154"/>
      <c r="L76" s="45"/>
      <c r="M76" s="45"/>
    </row>
    <row r="77" spans="1:13">
      <c r="K77" s="132"/>
    </row>
    <row r="78" spans="1:13" ht="15.75" thickBot="1">
      <c r="K78" s="132"/>
    </row>
    <row r="79" spans="1:13">
      <c r="G79" s="231" t="s">
        <v>116</v>
      </c>
      <c r="H79" s="221">
        <f>SUM(H29,H50,H59,H76)</f>
        <v>14331756</v>
      </c>
      <c r="I79" s="227"/>
      <c r="J79" s="223">
        <f>SUM(J29,J50,J59,J76)</f>
        <v>29098.656999999996</v>
      </c>
      <c r="K79" s="225">
        <f>SUM(K29,K50,K59)</f>
        <v>174033.43</v>
      </c>
    </row>
    <row r="80" spans="1:13" ht="15.75" thickBot="1">
      <c r="G80" s="232"/>
      <c r="H80" s="222"/>
      <c r="I80" s="228"/>
      <c r="J80" s="224"/>
      <c r="K80" s="226"/>
    </row>
    <row r="88" spans="1:6" ht="26.25">
      <c r="E88" s="229" t="s">
        <v>117</v>
      </c>
      <c r="F88" s="229"/>
    </row>
    <row r="89" spans="1:6" ht="26.25">
      <c r="E89" s="229" t="s">
        <v>118</v>
      </c>
      <c r="F89" s="229"/>
    </row>
    <row r="90" spans="1:6" ht="26.25">
      <c r="E90" s="229" t="s">
        <v>119</v>
      </c>
      <c r="F90" s="229"/>
    </row>
    <row r="91" spans="1:6" s="45" customFormat="1" ht="26.25">
      <c r="E91" s="134"/>
      <c r="F91" s="134"/>
    </row>
    <row r="93" spans="1:6" ht="15.75">
      <c r="A93" s="230" t="s">
        <v>153</v>
      </c>
      <c r="B93" s="230"/>
    </row>
    <row r="96" spans="1:6" ht="15.75">
      <c r="A96" s="133" t="s">
        <v>120</v>
      </c>
    </row>
  </sheetData>
  <mergeCells count="92">
    <mergeCell ref="E88:F88"/>
    <mergeCell ref="E89:F89"/>
    <mergeCell ref="E90:F90"/>
    <mergeCell ref="A93:B93"/>
    <mergeCell ref="G79:G80"/>
    <mergeCell ref="H79:H80"/>
    <mergeCell ref="J79:J80"/>
    <mergeCell ref="K79:K80"/>
    <mergeCell ref="I79:I80"/>
    <mergeCell ref="L71:L72"/>
    <mergeCell ref="H71:H72"/>
    <mergeCell ref="I71:I72"/>
    <mergeCell ref="J71:J72"/>
    <mergeCell ref="K71:K72"/>
    <mergeCell ref="M71:M72"/>
    <mergeCell ref="G69:G70"/>
    <mergeCell ref="H69:H70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K73:K74"/>
    <mergeCell ref="L73:L74"/>
    <mergeCell ref="M73:M74"/>
    <mergeCell ref="G71:G72"/>
    <mergeCell ref="B71:B72"/>
    <mergeCell ref="C71:C72"/>
    <mergeCell ref="D71:D72"/>
    <mergeCell ref="E71:E72"/>
    <mergeCell ref="F71:F72"/>
    <mergeCell ref="B69:B70"/>
    <mergeCell ref="C69:C70"/>
    <mergeCell ref="D69:D70"/>
    <mergeCell ref="E69:E70"/>
    <mergeCell ref="F69:F70"/>
    <mergeCell ref="J63:J67"/>
    <mergeCell ref="K63:K67"/>
    <mergeCell ref="L63:L67"/>
    <mergeCell ref="M63:M67"/>
    <mergeCell ref="I69:I70"/>
    <mergeCell ref="J69:J70"/>
    <mergeCell ref="K69:K70"/>
    <mergeCell ref="L69:L70"/>
    <mergeCell ref="M69:M70"/>
    <mergeCell ref="H68:I68"/>
    <mergeCell ref="I63:I67"/>
    <mergeCell ref="A68:B68"/>
    <mergeCell ref="A63:B63"/>
    <mergeCell ref="A64:B64"/>
    <mergeCell ref="A65:B65"/>
    <mergeCell ref="H63:H67"/>
    <mergeCell ref="A6:M7"/>
    <mergeCell ref="A12:M13"/>
    <mergeCell ref="A32:M33"/>
    <mergeCell ref="A8:M11"/>
    <mergeCell ref="G14:G16"/>
    <mergeCell ref="H14:H16"/>
    <mergeCell ref="I14:I16"/>
    <mergeCell ref="E14:E16"/>
    <mergeCell ref="F14:F16"/>
    <mergeCell ref="J14:J16"/>
    <mergeCell ref="M14:M16"/>
    <mergeCell ref="C14:C16"/>
    <mergeCell ref="K14:K16"/>
    <mergeCell ref="A14:A16"/>
    <mergeCell ref="D14:D16"/>
    <mergeCell ref="B14:B16"/>
    <mergeCell ref="L14:L16"/>
    <mergeCell ref="L34:L36"/>
    <mergeCell ref="N12:N13"/>
    <mergeCell ref="N32:N33"/>
    <mergeCell ref="N34:N36"/>
    <mergeCell ref="M34:M36"/>
    <mergeCell ref="N14:N16"/>
    <mergeCell ref="A54:M54"/>
    <mergeCell ref="K34:K36"/>
    <mergeCell ref="I34:I36"/>
    <mergeCell ref="J34:J36"/>
    <mergeCell ref="H34:H36"/>
    <mergeCell ref="A52:C52"/>
    <mergeCell ref="A34:A36"/>
    <mergeCell ref="F34:F36"/>
    <mergeCell ref="G34:G36"/>
    <mergeCell ref="E34:E36"/>
    <mergeCell ref="B34:B36"/>
    <mergeCell ref="C34:C36"/>
    <mergeCell ref="D34:D36"/>
  </mergeCells>
  <printOptions horizontalCentered="1"/>
  <pageMargins left="0.23622047244094491" right="0.23622047244094491" top="0.74803149606299213" bottom="0.74803149606299213" header="0.31496062992125984" footer="0.31496062992125984"/>
  <pageSetup paperSize="14" scale="42" fitToHeight="0" orientation="landscape" r:id="rId1"/>
  <headerFooter>
    <oddFooter>Página &amp;P</oddFoot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workbookViewId="0">
      <selection activeCell="A3" sqref="A3:L15"/>
    </sheetView>
  </sheetViews>
  <sheetFormatPr baseColWidth="10" defaultRowHeight="1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/>
    <row r="3" spans="1:12" ht="28.5" thickBot="1">
      <c r="A3" s="82" t="s">
        <v>97</v>
      </c>
      <c r="B3" s="83"/>
      <c r="C3" s="83"/>
      <c r="D3" s="83"/>
      <c r="E3" s="83"/>
      <c r="F3" s="83"/>
      <c r="G3" s="84"/>
      <c r="H3" s="85"/>
      <c r="I3" s="83"/>
      <c r="J3" s="86"/>
      <c r="K3" s="83"/>
      <c r="L3" s="87"/>
    </row>
    <row r="4" spans="1:12" ht="15" customHeight="1">
      <c r="A4" s="195"/>
      <c r="B4" s="196"/>
      <c r="C4" s="141"/>
      <c r="D4" s="141"/>
      <c r="E4" s="141"/>
      <c r="F4" s="141"/>
      <c r="G4" s="142"/>
      <c r="H4" s="201" t="s">
        <v>7</v>
      </c>
      <c r="I4" s="204" t="s">
        <v>101</v>
      </c>
      <c r="J4" s="201" t="s">
        <v>98</v>
      </c>
      <c r="K4" s="204" t="s">
        <v>9</v>
      </c>
      <c r="L4" s="201" t="s">
        <v>10</v>
      </c>
    </row>
    <row r="5" spans="1:12" ht="11.25" customHeight="1" thickBot="1">
      <c r="A5" s="197" t="s">
        <v>99</v>
      </c>
      <c r="B5" s="198"/>
      <c r="C5" s="143" t="s">
        <v>2</v>
      </c>
      <c r="D5" s="143" t="s">
        <v>100</v>
      </c>
      <c r="E5" s="143" t="s">
        <v>4</v>
      </c>
      <c r="F5" s="143" t="s">
        <v>5</v>
      </c>
      <c r="G5" s="144" t="s">
        <v>6</v>
      </c>
      <c r="H5" s="202"/>
      <c r="I5" s="202"/>
      <c r="J5" s="202"/>
      <c r="K5" s="202"/>
      <c r="L5" s="202"/>
    </row>
    <row r="6" spans="1:12" ht="15.75" hidden="1" customHeight="1" thickBot="1">
      <c r="A6" s="199"/>
      <c r="B6" s="200"/>
      <c r="C6" s="145"/>
      <c r="D6" s="145"/>
      <c r="E6" s="145"/>
      <c r="F6" s="145"/>
      <c r="G6" s="144" t="s">
        <v>102</v>
      </c>
      <c r="H6" s="202"/>
      <c r="I6" s="202"/>
      <c r="J6" s="202"/>
      <c r="K6" s="202"/>
      <c r="L6" s="202"/>
    </row>
    <row r="7" spans="1:12">
      <c r="A7" s="146"/>
      <c r="B7" s="147"/>
      <c r="C7" s="145"/>
      <c r="D7" s="145"/>
      <c r="E7" s="145"/>
      <c r="F7" s="145"/>
      <c r="G7" s="144"/>
      <c r="H7" s="202"/>
      <c r="I7" s="202"/>
      <c r="J7" s="202"/>
      <c r="K7" s="202"/>
      <c r="L7" s="202"/>
    </row>
    <row r="8" spans="1:12">
      <c r="A8" s="148" t="s">
        <v>103</v>
      </c>
      <c r="B8" s="149" t="s">
        <v>104</v>
      </c>
      <c r="C8" s="150"/>
      <c r="D8" s="150"/>
      <c r="E8" s="150"/>
      <c r="F8" s="150"/>
      <c r="G8" s="151"/>
      <c r="H8" s="203"/>
      <c r="I8" s="203"/>
      <c r="J8" s="203"/>
      <c r="K8" s="203"/>
      <c r="L8" s="203"/>
    </row>
    <row r="9" spans="1:12">
      <c r="A9" s="194"/>
      <c r="B9" s="194"/>
      <c r="C9" s="152"/>
      <c r="D9" s="152"/>
      <c r="E9" s="152"/>
      <c r="F9" s="152"/>
      <c r="G9" s="152"/>
      <c r="H9" s="194"/>
      <c r="I9" s="194"/>
      <c r="J9" s="152"/>
      <c r="K9" s="152"/>
      <c r="L9" s="152"/>
    </row>
    <row r="10" spans="1:12">
      <c r="A10" s="138" t="s">
        <v>105</v>
      </c>
      <c r="B10" s="233">
        <v>43699</v>
      </c>
      <c r="C10" s="234" t="s">
        <v>107</v>
      </c>
      <c r="D10" s="236" t="s">
        <v>108</v>
      </c>
      <c r="E10" s="236" t="s">
        <v>109</v>
      </c>
      <c r="F10" s="237" t="s">
        <v>42</v>
      </c>
      <c r="G10" s="237" t="s">
        <v>17</v>
      </c>
      <c r="H10" s="238">
        <v>27378</v>
      </c>
      <c r="I10" s="240" t="s">
        <v>110</v>
      </c>
      <c r="J10" s="241">
        <v>980.50699999999995</v>
      </c>
      <c r="K10" s="242" t="s">
        <v>16</v>
      </c>
      <c r="L10" s="237" t="s">
        <v>26</v>
      </c>
    </row>
    <row r="11" spans="1:12">
      <c r="A11" s="138" t="s">
        <v>106</v>
      </c>
      <c r="B11" s="233"/>
      <c r="C11" s="235"/>
      <c r="D11" s="236"/>
      <c r="E11" s="236"/>
      <c r="F11" s="237"/>
      <c r="G11" s="237"/>
      <c r="H11" s="239"/>
      <c r="I11" s="240"/>
      <c r="J11" s="241"/>
      <c r="K11" s="243"/>
      <c r="L11" s="237"/>
    </row>
    <row r="12" spans="1:12">
      <c r="A12" s="138" t="s">
        <v>111</v>
      </c>
      <c r="B12" s="233">
        <v>43705</v>
      </c>
      <c r="C12" s="234" t="s">
        <v>144</v>
      </c>
      <c r="D12" s="236" t="s">
        <v>145</v>
      </c>
      <c r="E12" s="236" t="s">
        <v>113</v>
      </c>
      <c r="F12" s="237" t="s">
        <v>42</v>
      </c>
      <c r="G12" s="237" t="s">
        <v>17</v>
      </c>
      <c r="H12" s="238">
        <v>29178</v>
      </c>
      <c r="I12" s="240" t="s">
        <v>110</v>
      </c>
      <c r="J12" s="241">
        <v>1048.3399999999999</v>
      </c>
      <c r="K12" s="244" t="s">
        <v>16</v>
      </c>
      <c r="L12" s="237" t="s">
        <v>26</v>
      </c>
    </row>
    <row r="13" spans="1:12">
      <c r="A13" s="139" t="s">
        <v>112</v>
      </c>
      <c r="B13" s="233"/>
      <c r="C13" s="235"/>
      <c r="D13" s="236"/>
      <c r="E13" s="236"/>
      <c r="F13" s="237"/>
      <c r="G13" s="237"/>
      <c r="H13" s="239"/>
      <c r="I13" s="240"/>
      <c r="J13" s="241"/>
      <c r="K13" s="244"/>
      <c r="L13" s="237"/>
    </row>
    <row r="14" spans="1:12">
      <c r="A14" s="140" t="s">
        <v>114</v>
      </c>
      <c r="B14" s="233">
        <v>43706</v>
      </c>
      <c r="C14" s="234" t="s">
        <v>141</v>
      </c>
      <c r="D14" s="234" t="s">
        <v>142</v>
      </c>
      <c r="E14" s="234" t="s">
        <v>143</v>
      </c>
      <c r="F14" s="237" t="s">
        <v>42</v>
      </c>
      <c r="G14" s="237" t="s">
        <v>17</v>
      </c>
      <c r="H14" s="247">
        <v>27378</v>
      </c>
      <c r="I14" s="240" t="s">
        <v>110</v>
      </c>
      <c r="J14" s="241">
        <v>2158.1999999999998</v>
      </c>
      <c r="K14" s="244" t="s">
        <v>16</v>
      </c>
      <c r="L14" s="237" t="s">
        <v>19</v>
      </c>
    </row>
    <row r="15" spans="1:12">
      <c r="A15" s="139" t="s">
        <v>115</v>
      </c>
      <c r="B15" s="233"/>
      <c r="C15" s="235"/>
      <c r="D15" s="235"/>
      <c r="E15" s="235"/>
      <c r="F15" s="237"/>
      <c r="G15" s="237"/>
      <c r="H15" s="247"/>
      <c r="I15" s="240"/>
      <c r="J15" s="241"/>
      <c r="K15" s="244"/>
      <c r="L15" s="237"/>
    </row>
    <row r="16" spans="1:12" ht="16.5" thickBot="1">
      <c r="A16" s="96"/>
      <c r="B16" s="94"/>
      <c r="C16" s="93"/>
      <c r="D16" s="93"/>
      <c r="E16" s="93"/>
      <c r="F16" s="93"/>
      <c r="G16" s="97"/>
      <c r="H16" s="98"/>
      <c r="I16" s="99"/>
      <c r="J16" s="101"/>
      <c r="K16" s="102"/>
      <c r="L16" s="93"/>
    </row>
    <row r="17" spans="1:12" ht="29.25" thickBot="1">
      <c r="A17" s="45"/>
      <c r="B17" s="45"/>
      <c r="C17" s="89"/>
      <c r="D17" s="90"/>
      <c r="E17" s="46"/>
      <c r="F17" s="245" t="s">
        <v>14</v>
      </c>
      <c r="G17" s="246"/>
      <c r="H17" s="153">
        <f>SUM(H10:H11:H12:H13,H14,H15)</f>
        <v>83934</v>
      </c>
      <c r="I17" s="92"/>
      <c r="J17" s="136">
        <f>SUM(J10,J15)</f>
        <v>980.50699999999995</v>
      </c>
      <c r="K17" s="45"/>
      <c r="L17" s="45"/>
    </row>
  </sheetData>
  <mergeCells count="44">
    <mergeCell ref="F17:G17"/>
    <mergeCell ref="H14:H15"/>
    <mergeCell ref="I14:I15"/>
    <mergeCell ref="J14:J15"/>
    <mergeCell ref="K14:K15"/>
    <mergeCell ref="L14:L15"/>
    <mergeCell ref="B14:B15"/>
    <mergeCell ref="C14:C15"/>
    <mergeCell ref="D14:D15"/>
    <mergeCell ref="E14:E15"/>
    <mergeCell ref="F14:F15"/>
    <mergeCell ref="G14:G15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A4:B4"/>
    <mergeCell ref="H4:H8"/>
    <mergeCell ref="J4:J8"/>
    <mergeCell ref="K4:K8"/>
    <mergeCell ref="L4:L8"/>
    <mergeCell ref="A5:B5"/>
    <mergeCell ref="A6:B6"/>
    <mergeCell ref="I4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2019-09-09T12:17:43Z</cp:lastPrinted>
  <dcterms:created xsi:type="dcterms:W3CDTF">2011-04-07T12:29:15Z</dcterms:created>
  <dcterms:modified xsi:type="dcterms:W3CDTF">2019-09-09T12:35:58Z</dcterms:modified>
</cp:coreProperties>
</file>