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0" windowWidth="15480" windowHeight="9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64" i="1" l="1"/>
  <c r="H64" i="1"/>
  <c r="K48" i="1" l="1"/>
  <c r="J48" i="1" l="1"/>
  <c r="H48" i="1"/>
  <c r="J71" i="1" l="1"/>
  <c r="H71" i="1"/>
  <c r="H84" i="1" s="1"/>
  <c r="K30" i="1" l="1"/>
  <c r="K84" i="1" s="1"/>
  <c r="J30" i="1" l="1"/>
  <c r="J84" i="1" s="1"/>
  <c r="H30" i="1"/>
  <c r="J17" i="2" l="1"/>
  <c r="H17" i="2"/>
</calcChain>
</file>

<file path=xl/sharedStrings.xml><?xml version="1.0" encoding="utf-8"?>
<sst xmlns="http://schemas.openxmlformats.org/spreadsheetml/2006/main" count="315" uniqueCount="164">
  <si>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</si>
  <si>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</si>
  <si>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</si>
  <si>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</si>
  <si>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</si>
  <si>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</si>
  <si>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</si>
  <si>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</si>
  <si>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</si>
  <si>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</si>
  <si>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</si>
  <si>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</si>
  <si>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</si>
  <si>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</si>
  <si>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</si>
  <si>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I.  M u n i c i p a l i d a d   d e   L a   R e i n a   /   D i r e c c i ó n   d e   O b r a s   /   D e p a r t a m e n t o   d e   E d i f i c a c i ó n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</si>
  <si>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</si>
  <si>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</si>
  <si>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</si>
  <si>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</si>
  <si>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</si>
  <si>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</si>
  <si>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</si>
  <si>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</si>
  <si>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MODIFICACION</t>
  </si>
  <si>
    <t>N. JOFRE</t>
  </si>
  <si>
    <t>A. MONARDES</t>
  </si>
  <si>
    <t>COMERCIO</t>
  </si>
  <si>
    <t>A. ESPEJO</t>
  </si>
  <si>
    <t>AMPLIACION MENOR</t>
  </si>
  <si>
    <t>AMPLIACION MAYOR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</si>
  <si>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</si>
  <si>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</si>
  <si>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</si>
  <si>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</si>
  <si>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</si>
  <si>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</si>
  <si>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</si>
  <si>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</si>
  <si>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</si>
  <si>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</si>
  <si>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</si>
  <si>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</si>
  <si>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</si>
  <si>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</si>
  <si>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</si>
  <si>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</si>
  <si>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</si>
  <si>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</si>
  <si>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</si>
  <si>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</si>
  <si>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TOTAL</t>
  </si>
  <si>
    <t>OBRA NUEVA</t>
  </si>
  <si>
    <t>SANDRA SABAJ DIMES</t>
  </si>
  <si>
    <t>23 DE FEBRERO 8915 Y 8931</t>
  </si>
  <si>
    <t>RAUL CORREA</t>
  </si>
  <si>
    <t>MARIA KOSLER / JOSE KOSLER</t>
  </si>
  <si>
    <t xml:space="preserve">GUEMES 245 </t>
  </si>
  <si>
    <t>BODEGA</t>
  </si>
  <si>
    <t>OFICINA</t>
  </si>
  <si>
    <t>ALTERACION</t>
  </si>
  <si>
    <t>A N T E P R O Y E C T O S</t>
  </si>
  <si>
    <t>PERMISO N°</t>
  </si>
  <si>
    <t>RESOLUCION FECHA</t>
  </si>
  <si>
    <t>DESCIPCION PROYECTO</t>
  </si>
  <si>
    <t>SUPERFICIE M2</t>
  </si>
  <si>
    <t>NORMAS ESPCIALES</t>
  </si>
  <si>
    <t>ANTEPROYECTO</t>
  </si>
  <si>
    <t>CARLOS LINEROS ECHEVERRIA</t>
  </si>
  <si>
    <t>ARQUITECTO</t>
  </si>
  <si>
    <t xml:space="preserve">LA REINA, </t>
  </si>
  <si>
    <t>ESTADISTICAS DE PERMISOS, RESOLUCIONES Y OTROS  MES DE NOVIEMBRE  2019</t>
  </si>
  <si>
    <t>04/11/2019</t>
  </si>
  <si>
    <t>XIMENA DEL PORTE PINTO</t>
  </si>
  <si>
    <t>ALCALDE ALEJANDRO CHADWICK 2067</t>
  </si>
  <si>
    <t>JORGE FOUILLIOUX</t>
  </si>
  <si>
    <t>CONSTRUCTORA DEL SUELO LTDA.</t>
  </si>
  <si>
    <t>TOBALABA 8683</t>
  </si>
  <si>
    <t>RUBEN ROCUANT SALINAS</t>
  </si>
  <si>
    <t>LEY 19537 COPROP. INMOB.., LGUC., OGUC., Y PRC</t>
  </si>
  <si>
    <t>OLIVER SMITH ABERG</t>
  </si>
  <si>
    <t>SAN LORENZO 101-C</t>
  </si>
  <si>
    <t>CATALINA VENTURA MARURI</t>
  </si>
  <si>
    <t>MARILUZ ABARCA</t>
  </si>
  <si>
    <t>PRESIDENTE OVALLE 6809</t>
  </si>
  <si>
    <t>EDWIN PETUEL RAYMOND</t>
  </si>
  <si>
    <t>20.11.2019</t>
  </si>
  <si>
    <t>JORGE WATSON DONOSO</t>
  </si>
  <si>
    <t>PEPE VILA 7161</t>
  </si>
  <si>
    <t>JUAN GUERRERO CORNEJO</t>
  </si>
  <si>
    <t>CONGREGACION HERMANAS CARMELITAS TERESA DE SAN JOSE</t>
  </si>
  <si>
    <t>PRINCIPE DE GALES 8050</t>
  </si>
  <si>
    <t>OSVALDO MEDINA PEREZ</t>
  </si>
  <si>
    <t>GLORIA ARAVENA CASTRO</t>
  </si>
  <si>
    <t>COLEGIO</t>
  </si>
  <si>
    <t>AV. TOBALABA 8229</t>
  </si>
  <si>
    <t>ROBERTO CASALS / PATRICIO MONTAÑO</t>
  </si>
  <si>
    <t>INMOBILIARIA GRECO TOBALABA SPA</t>
  </si>
  <si>
    <t>JOSE MEYER POZZO</t>
  </si>
  <si>
    <t>DENISE CORALES SOLIS</t>
  </si>
  <si>
    <t>AV. LARRAIN 6793</t>
  </si>
  <si>
    <t>FRANCISCA SALAZAR HERRERA</t>
  </si>
  <si>
    <t>LUIS NAVARRO GONZALEZ</t>
  </si>
  <si>
    <t>SIMON BOLIVAR 6711-B</t>
  </si>
  <si>
    <t>JORGE MORENO SEPULVEDA</t>
  </si>
  <si>
    <t>RIGOBERTO IBAÑEZ POZO</t>
  </si>
  <si>
    <t>SIMON GONZALEZ 7901-E</t>
  </si>
  <si>
    <t>CRISTIAN POHLAMMER BOCCARDO</t>
  </si>
  <si>
    <t>LEY 19537 COPROP. INMOB., LGUC., OGUC., Y PRC</t>
  </si>
  <si>
    <t>CLEMENTE ISLA ORTEGA</t>
  </si>
  <si>
    <t>ALCALDE RUTILIO RIVAS 7352</t>
  </si>
  <si>
    <t>MARIA POZO SEPULVEDA</t>
  </si>
  <si>
    <t>PRINCIPE DE GALES 5921 OF. 801</t>
  </si>
  <si>
    <t>CRISTOBAL LAMBERTINI</t>
  </si>
  <si>
    <t>JULIAN MORALES SOTO</t>
  </si>
  <si>
    <t>VICENTE PEREZ ROSALES 1884-B</t>
  </si>
  <si>
    <t>DIEGO OLGUIN LEIVA</t>
  </si>
  <si>
    <t>LGUC., OGUC., Y PRC Y LEY 19537</t>
  </si>
  <si>
    <t>MACARENA BASCUR</t>
  </si>
  <si>
    <t>MATEO DE TORO Y ZAMBRANO 1395-C</t>
  </si>
  <si>
    <t>LUIS SALAS NAVARRO</t>
  </si>
  <si>
    <t>ART. 124 DE LA LGUC</t>
  </si>
  <si>
    <t>2498-A</t>
  </si>
  <si>
    <t>LR 2534</t>
  </si>
  <si>
    <t>LR 2535</t>
  </si>
  <si>
    <t>ALEJANDRO DAZA NAVARRETE</t>
  </si>
  <si>
    <t>CARLOS OSSANDON BARROS 785</t>
  </si>
  <si>
    <t>GONZALO RUDOLPHY BRITO</t>
  </si>
  <si>
    <t xml:space="preserve">SUBDIVISION </t>
  </si>
  <si>
    <t>2499-A</t>
  </si>
  <si>
    <t>2500-A</t>
  </si>
  <si>
    <t>LR 2536</t>
  </si>
  <si>
    <t>GABRIEL NUMAIR VIVIANCO</t>
  </si>
  <si>
    <t>DETECTIVE 2° HERIBERTO ORTIZ 7380</t>
  </si>
  <si>
    <t>ART. 6.1.8 OGUC., DFL N°2/1959, LEY 19537 COPROP. INMOB. TIPO A, LGUC., OGUC., Y PRC</t>
  </si>
  <si>
    <t>MANUEL SERRANO FERNANDEZ</t>
  </si>
  <si>
    <t>LOS TEJEDORES 120</t>
  </si>
  <si>
    <t>RODRIGO BERRIOS DEL SOLAR</t>
  </si>
  <si>
    <t>LUIS FOA TORRES</t>
  </si>
  <si>
    <t>SIMON BOLIVAR 7226</t>
  </si>
  <si>
    <t>CRISTIAN CASTAÑO ORREGO</t>
  </si>
  <si>
    <t>PIERDE EL DFL N°2/59 LGUC., OGUC., Y PRC</t>
  </si>
  <si>
    <t>INVERSIONES GRAN MUSEO LTDA.</t>
  </si>
  <si>
    <t>BRAMANTE 431</t>
  </si>
  <si>
    <t>CRISTIAN CIFUENTES CUBILLOS</t>
  </si>
  <si>
    <t>HUGO RODRIGUEZ</t>
  </si>
  <si>
    <t>SUCESION CORP. HOCES DE LA GUARDIA</t>
  </si>
  <si>
    <t>AV. ECHEÑIQUE 7642, 7654, 7654-A Y 7630</t>
  </si>
  <si>
    <t>VERONICA MONTOYA / MARIO FUENZALÑILDA</t>
  </si>
  <si>
    <t>MODIFICACION DE DESLINDES</t>
  </si>
  <si>
    <t>A DENHAM Y CIA LTDA.</t>
  </si>
  <si>
    <t>AV. ALCALDE FERNADO CASTILLO VELASCO 8712 Y VALENZUELA LLANOS 40</t>
  </si>
  <si>
    <t>TOMAS BALUT BUSTOS</t>
  </si>
  <si>
    <t>RESOLUSION APROBACION DE DIVISION PREDIAL CON AFECTACION A UTILIDAD PUBLICA</t>
  </si>
  <si>
    <t>AV. ALCALDE FERNANDO CASTILLO VELASCO 8712 Y VALENZUELA LLANOS 40</t>
  </si>
  <si>
    <t>CERTIFICADO DE OBRA DE URBANIZACION GARANTIZADAS</t>
  </si>
  <si>
    <t xml:space="preserve">GARANTIZADA POR    $ </t>
  </si>
  <si>
    <t>UF 30.670</t>
  </si>
  <si>
    <t>POR N° DE DIAS</t>
  </si>
  <si>
    <t>152 DIAS</t>
  </si>
  <si>
    <t>OTROS CERTIFICADOS</t>
  </si>
  <si>
    <t>DIRECTOR DE OBRAS</t>
  </si>
  <si>
    <t>CLE/MGA/mpa.</t>
  </si>
  <si>
    <t>LOTES 1,2,3 Y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</si>
</sst>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#,##0.0"/>
    <numFmt numFmtId="167" formatCode="0.0"/>
  </numFmts>
  <fonts count="3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20"/>
      <color theme="1"/>
      <name val="Arial"/>
      <family val="2"/>
    </font>
    <font>
      <sz val="9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6" fillId="0" borderId="0" applyFont="0" applyFill="0" applyBorder="0" applyAlignment="0" applyProtection="0"/>
  </cellStyleXfs>
  <cellXfs count="273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0" xfId="0" applyFont="1" applyFill="1"/>
    <xf numFmtId="0" fontId="6" fillId="0" borderId="12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7" fillId="0" borderId="12" xfId="0" applyFont="1" applyBorder="1" applyAlignment="1">
      <alignment horizontal="center"/>
    </xf>
    <xf numFmtId="0" fontId="7" fillId="0" borderId="0" xfId="0" applyFont="1" applyBorder="1"/>
    <xf numFmtId="14" fontId="1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right" vertical="center"/>
    </xf>
    <xf numFmtId="0" fontId="3" fillId="3" borderId="0" xfId="0" applyFont="1" applyFill="1" applyBorder="1"/>
    <xf numFmtId="49" fontId="2" fillId="0" borderId="12" xfId="0" applyNumberFormat="1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3" borderId="0" xfId="0" applyFont="1" applyFill="1" applyBorder="1"/>
    <xf numFmtId="0" fontId="8" fillId="3" borderId="0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7" fillId="0" borderId="0" xfId="0" applyFont="1" applyFill="1" applyBorder="1"/>
    <xf numFmtId="2" fontId="2" fillId="0" borderId="12" xfId="0" applyNumberFormat="1" applyFont="1" applyFill="1" applyBorder="1" applyAlignment="1">
      <alignment horizontal="right" vertical="center"/>
    </xf>
    <xf numFmtId="4" fontId="12" fillId="3" borderId="0" xfId="0" applyNumberFormat="1" applyFont="1" applyFill="1" applyBorder="1" applyAlignment="1">
      <alignment horizontal="right"/>
    </xf>
    <xf numFmtId="0" fontId="0" fillId="0" borderId="0" xfId="0"/>
    <xf numFmtId="0" fontId="14" fillId="0" borderId="0" xfId="0" applyFont="1"/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/>
    </xf>
    <xf numFmtId="42" fontId="12" fillId="2" borderId="12" xfId="1" applyFont="1" applyFill="1" applyBorder="1" applyAlignment="1">
      <alignment horizontal="right"/>
    </xf>
    <xf numFmtId="0" fontId="3" fillId="2" borderId="12" xfId="0" applyFont="1" applyFill="1" applyBorder="1"/>
    <xf numFmtId="4" fontId="12" fillId="2" borderId="12" xfId="0" applyNumberFormat="1" applyFont="1" applyFill="1" applyBorder="1" applyAlignment="1">
      <alignment horizontal="right"/>
    </xf>
    <xf numFmtId="42" fontId="12" fillId="3" borderId="0" xfId="1" applyFont="1" applyFill="1" applyBorder="1" applyAlignment="1">
      <alignment horizontal="right"/>
    </xf>
    <xf numFmtId="2" fontId="7" fillId="0" borderId="12" xfId="0" applyNumberFormat="1" applyFont="1" applyFill="1" applyBorder="1" applyAlignment="1">
      <alignment horizontal="center" vertical="center"/>
    </xf>
    <xf numFmtId="0" fontId="18" fillId="5" borderId="18" xfId="0" applyFont="1" applyFill="1" applyBorder="1"/>
    <xf numFmtId="0" fontId="3" fillId="5" borderId="19" xfId="0" applyFont="1" applyFill="1" applyBorder="1"/>
    <xf numFmtId="0" fontId="8" fillId="5" borderId="19" xfId="0" applyFont="1" applyFill="1" applyBorder="1" applyAlignment="1">
      <alignment horizontal="center"/>
    </xf>
    <xf numFmtId="3" fontId="5" fillId="5" borderId="19" xfId="0" applyNumberFormat="1" applyFont="1" applyFill="1" applyBorder="1" applyAlignment="1">
      <alignment horizontal="right"/>
    </xf>
    <xf numFmtId="4" fontId="5" fillId="5" borderId="19" xfId="0" applyNumberFormat="1" applyFont="1" applyFill="1" applyBorder="1" applyAlignment="1">
      <alignment horizontal="right"/>
    </xf>
    <xf numFmtId="0" fontId="3" fillId="5" borderId="20" xfId="0" applyFont="1" applyFill="1" applyBorder="1"/>
    <xf numFmtId="0" fontId="19" fillId="0" borderId="0" xfId="0" applyFont="1" applyBorder="1" applyAlignment="1">
      <alignment vertical="center" wrapText="1"/>
    </xf>
    <xf numFmtId="0" fontId="21" fillId="0" borderId="0" xfId="0" applyFont="1"/>
    <xf numFmtId="0" fontId="22" fillId="0" borderId="0" xfId="0" applyFont="1"/>
    <xf numFmtId="0" fontId="23" fillId="2" borderId="21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0" xfId="0" applyFont="1" applyBorder="1"/>
    <xf numFmtId="0" fontId="2" fillId="0" borderId="36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 vertical="center"/>
    </xf>
    <xf numFmtId="0" fontId="0" fillId="3" borderId="0" xfId="0" applyFill="1"/>
    <xf numFmtId="0" fontId="1" fillId="0" borderId="12" xfId="0" applyFont="1" applyFill="1" applyBorder="1" applyAlignment="1">
      <alignment horizontal="center" vertical="center" wrapText="1"/>
    </xf>
    <xf numFmtId="165" fontId="12" fillId="2" borderId="22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2" xfId="0" applyFont="1" applyBorder="1"/>
    <xf numFmtId="0" fontId="24" fillId="0" borderId="12" xfId="0" applyFont="1" applyBorder="1" applyAlignment="1">
      <alignment horizont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vertical="top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vertical="top" wrapText="1"/>
    </xf>
    <xf numFmtId="0" fontId="17" fillId="3" borderId="34" xfId="0" applyFont="1" applyFill="1" applyBorder="1" applyAlignment="1">
      <alignment vertical="top" wrapText="1"/>
    </xf>
    <xf numFmtId="0" fontId="17" fillId="0" borderId="0" xfId="0" applyFont="1" applyBorder="1" applyAlignment="1">
      <alignment vertical="center" wrapText="1"/>
    </xf>
    <xf numFmtId="42" fontId="12" fillId="2" borderId="38" xfId="0" applyNumberFormat="1" applyFont="1" applyFill="1" applyBorder="1" applyAlignment="1">
      <alignment horizontal="center"/>
    </xf>
    <xf numFmtId="166" fontId="1" fillId="0" borderId="12" xfId="0" applyNumberFormat="1" applyFont="1" applyFill="1" applyBorder="1" applyAlignment="1">
      <alignment horizontal="right" vertical="center"/>
    </xf>
    <xf numFmtId="166" fontId="1" fillId="0" borderId="12" xfId="0" applyNumberFormat="1" applyFont="1" applyBorder="1" applyAlignment="1">
      <alignment horizontal="right" vertical="center"/>
    </xf>
    <xf numFmtId="167" fontId="1" fillId="0" borderId="1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2" borderId="12" xfId="0" applyFont="1" applyFill="1" applyBorder="1"/>
    <xf numFmtId="42" fontId="12" fillId="2" borderId="12" xfId="0" applyNumberFormat="1" applyFont="1" applyFill="1" applyBorder="1" applyAlignment="1">
      <alignment horizontal="center"/>
    </xf>
    <xf numFmtId="0" fontId="23" fillId="2" borderId="12" xfId="0" applyFont="1" applyFill="1" applyBorder="1"/>
    <xf numFmtId="2" fontId="12" fillId="2" borderId="12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3" fillId="2" borderId="19" xfId="0" applyFont="1" applyFill="1" applyBorder="1"/>
    <xf numFmtId="0" fontId="8" fillId="2" borderId="19" xfId="0" applyFont="1" applyFill="1" applyBorder="1" applyAlignment="1">
      <alignment horizontal="center"/>
    </xf>
    <xf numFmtId="3" fontId="5" fillId="2" borderId="19" xfId="0" applyNumberFormat="1" applyFont="1" applyFill="1" applyBorder="1" applyAlignment="1">
      <alignment horizontal="right"/>
    </xf>
    <xf numFmtId="4" fontId="5" fillId="2" borderId="19" xfId="0" applyNumberFormat="1" applyFont="1" applyFill="1" applyBorder="1" applyAlignment="1">
      <alignment horizontal="right"/>
    </xf>
    <xf numFmtId="0" fontId="3" fillId="2" borderId="20" xfId="0" applyFont="1" applyFill="1" applyBorder="1"/>
    <xf numFmtId="0" fontId="4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3" fontId="2" fillId="3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4" fontId="2" fillId="3" borderId="21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14" fontId="4" fillId="0" borderId="28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3" fontId="2" fillId="3" borderId="28" xfId="0" applyNumberFormat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4" fontId="2" fillId="3" borderId="28" xfId="0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4" fontId="2" fillId="3" borderId="12" xfId="0" applyNumberFormat="1" applyFont="1" applyFill="1" applyBorder="1" applyAlignment="1">
      <alignment horizontal="right" vertical="center"/>
    </xf>
    <xf numFmtId="0" fontId="4" fillId="0" borderId="40" xfId="0" applyFont="1" applyBorder="1" applyAlignment="1">
      <alignment horizontal="center" vertical="center" wrapText="1"/>
    </xf>
    <xf numFmtId="2" fontId="12" fillId="2" borderId="12" xfId="0" applyNumberFormat="1" applyFont="1" applyFill="1" applyBorder="1"/>
    <xf numFmtId="0" fontId="27" fillId="0" borderId="0" xfId="0" applyFont="1"/>
    <xf numFmtId="0" fontId="2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42" fontId="1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right" vertical="center" wrapText="1"/>
    </xf>
    <xf numFmtId="0" fontId="4" fillId="3" borderId="0" xfId="0" applyFont="1" applyFill="1"/>
    <xf numFmtId="0" fontId="8" fillId="3" borderId="0" xfId="0" applyFont="1" applyFill="1" applyBorder="1"/>
    <xf numFmtId="42" fontId="12" fillId="3" borderId="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12" fillId="3" borderId="0" xfId="0" applyNumberFormat="1" applyFont="1" applyFill="1" applyBorder="1" applyAlignment="1">
      <alignment horizontal="right"/>
    </xf>
    <xf numFmtId="0" fontId="4" fillId="3" borderId="12" xfId="0" applyFont="1" applyFill="1" applyBorder="1" applyAlignment="1">
      <alignment horizontal="center" vertical="center"/>
    </xf>
    <xf numFmtId="14" fontId="4" fillId="3" borderId="12" xfId="0" applyNumberFormat="1" applyFont="1" applyFill="1" applyBorder="1"/>
    <xf numFmtId="0" fontId="4" fillId="3" borderId="12" xfId="0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center" wrapText="1"/>
    </xf>
    <xf numFmtId="0" fontId="18" fillId="2" borderId="18" xfId="0" applyFont="1" applyFill="1" applyBorder="1"/>
    <xf numFmtId="0" fontId="3" fillId="2" borderId="39" xfId="0" applyFont="1" applyFill="1" applyBorder="1"/>
    <xf numFmtId="0" fontId="29" fillId="0" borderId="0" xfId="0" applyFont="1"/>
    <xf numFmtId="0" fontId="28" fillId="2" borderId="12" xfId="0" applyFont="1" applyFill="1" applyBorder="1"/>
    <xf numFmtId="42" fontId="30" fillId="2" borderId="12" xfId="0" applyNumberFormat="1" applyFont="1" applyFill="1" applyBorder="1"/>
    <xf numFmtId="4" fontId="30" fillId="2" borderId="12" xfId="0" applyNumberFormat="1" applyFont="1" applyFill="1" applyBorder="1"/>
    <xf numFmtId="0" fontId="31" fillId="0" borderId="0" xfId="0" applyFont="1"/>
    <xf numFmtId="0" fontId="17" fillId="0" borderId="3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left"/>
    </xf>
    <xf numFmtId="0" fontId="11" fillId="5" borderId="19" xfId="0" applyFont="1" applyFill="1" applyBorder="1" applyAlignment="1">
      <alignment horizontal="left"/>
    </xf>
    <xf numFmtId="0" fontId="11" fillId="5" borderId="20" xfId="0" applyFont="1" applyFill="1" applyBorder="1" applyAlignment="1">
      <alignment horizontal="left"/>
    </xf>
    <xf numFmtId="164" fontId="2" fillId="0" borderId="12" xfId="0" applyNumberFormat="1" applyFont="1" applyBorder="1" applyAlignment="1">
      <alignment horizontal="center" vertical="center" wrapText="1"/>
    </xf>
    <xf numFmtId="166" fontId="2" fillId="0" borderId="12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2" fontId="1" fillId="0" borderId="12" xfId="0" applyNumberFormat="1" applyFont="1" applyFill="1" applyBorder="1" applyAlignment="1">
      <alignment horizontal="left" vertical="center" wrapText="1"/>
    </xf>
    <xf numFmtId="42" fontId="1" fillId="0" borderId="26" xfId="0" applyNumberFormat="1" applyFont="1" applyFill="1" applyBorder="1" applyAlignment="1">
      <alignment horizontal="left" vertical="center" wrapText="1"/>
    </xf>
    <xf numFmtId="42" fontId="1" fillId="0" borderId="35" xfId="0" applyNumberFormat="1" applyFont="1" applyFill="1" applyBorder="1" applyAlignment="1">
      <alignment horizontal="left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35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3" borderId="23" xfId="0" applyFont="1" applyFill="1" applyBorder="1" applyAlignment="1">
      <alignment vertical="center" wrapText="1"/>
    </xf>
    <xf numFmtId="0" fontId="17" fillId="3" borderId="24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vertical="top" wrapText="1"/>
    </xf>
    <xf numFmtId="0" fontId="17" fillId="3" borderId="11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2" borderId="5" xfId="0" applyFont="1" applyFill="1" applyBorder="1" applyAlignment="1"/>
    <xf numFmtId="0" fontId="11" fillId="2" borderId="6" xfId="0" applyFont="1" applyFill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13" xfId="0" applyFont="1" applyFill="1" applyBorder="1" applyAlignment="1"/>
    <xf numFmtId="0" fontId="11" fillId="2" borderId="14" xfId="0" applyFont="1" applyFill="1" applyBorder="1" applyAlignment="1"/>
    <xf numFmtId="0" fontId="9" fillId="4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25" fillId="2" borderId="18" xfId="0" applyFont="1" applyFill="1" applyBorder="1" applyAlignment="1">
      <alignment horizontal="center"/>
    </xf>
    <xf numFmtId="0" fontId="25" fillId="2" borderId="20" xfId="0" applyFont="1" applyFill="1" applyBorder="1" applyAlignment="1">
      <alignment horizontal="center"/>
    </xf>
    <xf numFmtId="42" fontId="6" fillId="0" borderId="12" xfId="0" applyNumberFormat="1" applyFont="1" applyFill="1" applyBorder="1" applyAlignment="1">
      <alignment horizontal="center" vertical="center" wrapText="1"/>
    </xf>
    <xf numFmtId="164" fontId="24" fillId="0" borderId="12" xfId="0" applyNumberFormat="1" applyFont="1" applyBorder="1" applyAlignment="1">
      <alignment horizontal="center" vertical="center" wrapText="1"/>
    </xf>
    <xf numFmtId="165" fontId="24" fillId="0" borderId="12" xfId="0" applyNumberFormat="1" applyFont="1" applyBorder="1" applyAlignment="1">
      <alignment horizontal="right" vertical="center" wrapText="1"/>
    </xf>
    <xf numFmtId="4" fontId="24" fillId="0" borderId="12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4" fontId="24" fillId="0" borderId="12" xfId="0" applyNumberFormat="1" applyFont="1" applyBorder="1" applyAlignment="1">
      <alignment horizontal="center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 wrapText="1"/>
    </xf>
    <xf numFmtId="4" fontId="24" fillId="0" borderId="26" xfId="0" applyNumberFormat="1" applyFont="1" applyBorder="1" applyAlignment="1">
      <alignment horizontal="center" vertical="center" wrapText="1"/>
    </xf>
    <xf numFmtId="4" fontId="24" fillId="0" borderId="35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42" fontId="6" fillId="0" borderId="26" xfId="0" applyNumberFormat="1" applyFont="1" applyFill="1" applyBorder="1" applyAlignment="1">
      <alignment horizontal="left" vertical="center" wrapText="1"/>
    </xf>
    <xf numFmtId="42" fontId="6" fillId="0" borderId="35" xfId="0" applyNumberFormat="1" applyFont="1" applyFill="1" applyBorder="1" applyAlignment="1">
      <alignment horizontal="left" vertical="center" wrapText="1"/>
    </xf>
    <xf numFmtId="166" fontId="2" fillId="0" borderId="26" xfId="0" applyNumberFormat="1" applyFont="1" applyBorder="1" applyAlignment="1">
      <alignment horizontal="right" vertical="center"/>
    </xf>
    <xf numFmtId="166" fontId="2" fillId="0" borderId="35" xfId="0" applyNumberFormat="1" applyFont="1" applyBorder="1" applyAlignment="1">
      <alignment horizontal="right" vertical="center"/>
    </xf>
    <xf numFmtId="0" fontId="32" fillId="0" borderId="0" xfId="0" applyFont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482601</xdr:colOff>
      <xdr:row>7</xdr:row>
      <xdr:rowOff>25400</xdr:rowOff>
    </xdr:from>
    <xdr:to>
      <xdr:col>2</xdr:col>
      <xdr:colOff>1537607</xdr:colOff>
      <xdr:row>11</xdr:row>
      <xdr:rowOff>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1" y="368300"/>
          <a:ext cx="2693306" cy="749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tabSelected="1" topLeftCell="A69" zoomScale="75" zoomScaleNormal="75" zoomScaleSheetLayoutView="100" zoomScalePageLayoutView="50" workbookViewId="0">
      <pane xSplit="25185" topLeftCell="L1"/>
      <selection activeCell="D87" sqref="D87"/>
      <selection pane="topRight" activeCell="L75" sqref="L75"/>
    </sheetView>
  </sheetViews>
  <sheetFormatPr baseColWidth="10" defaultRowHeight="15" x14ac:dyDescent="0.25"/>
  <cols>
    <col min="1" max="1" width="11" customWidth="1"/>
    <col min="2" max="2" width="13.42578125" customWidth="1"/>
    <col min="3" max="3" width="44.42578125" customWidth="1"/>
    <col min="4" max="4" width="45.4257812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222" t="s">
        <v>15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16"/>
    </row>
    <row r="7" spans="1:14" ht="10.5" customHeight="1" thickBot="1" x14ac:dyDescent="0.3">
      <c r="A7" s="224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17"/>
    </row>
    <row r="8" spans="1:14" x14ac:dyDescent="0.25">
      <c r="A8" s="232" t="s">
        <v>71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18"/>
    </row>
    <row r="9" spans="1:14" x14ac:dyDescent="0.25">
      <c r="A9" s="234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18"/>
    </row>
    <row r="10" spans="1:14" x14ac:dyDescent="0.25">
      <c r="A10" s="234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18"/>
    </row>
    <row r="11" spans="1:14" ht="15.75" thickBot="1" x14ac:dyDescent="0.3">
      <c r="A11" s="235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19"/>
    </row>
    <row r="12" spans="1:14" x14ac:dyDescent="0.25">
      <c r="A12" s="226" t="s">
        <v>12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44"/>
    </row>
    <row r="13" spans="1:14" ht="15.75" thickBot="1" x14ac:dyDescent="0.3">
      <c r="A13" s="228"/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45"/>
    </row>
    <row r="14" spans="1:14" x14ac:dyDescent="0.25">
      <c r="A14" s="237" t="s">
        <v>0</v>
      </c>
      <c r="B14" s="237" t="s">
        <v>1</v>
      </c>
      <c r="C14" s="241" t="s">
        <v>2</v>
      </c>
      <c r="D14" s="237" t="s">
        <v>3</v>
      </c>
      <c r="E14" s="237" t="s">
        <v>4</v>
      </c>
      <c r="F14" s="237" t="s">
        <v>5</v>
      </c>
      <c r="G14" s="237" t="s">
        <v>6</v>
      </c>
      <c r="H14" s="237" t="s">
        <v>7</v>
      </c>
      <c r="I14" s="237" t="s">
        <v>8</v>
      </c>
      <c r="J14" s="237" t="s">
        <v>11</v>
      </c>
      <c r="K14" s="243" t="s">
        <v>22</v>
      </c>
      <c r="L14" s="237" t="s">
        <v>9</v>
      </c>
      <c r="M14" s="237" t="s">
        <v>10</v>
      </c>
      <c r="N14" s="243" t="s">
        <v>20</v>
      </c>
    </row>
    <row r="15" spans="1:14" x14ac:dyDescent="0.25">
      <c r="A15" s="237"/>
      <c r="B15" s="237"/>
      <c r="C15" s="241"/>
      <c r="D15" s="237"/>
      <c r="E15" s="237"/>
      <c r="F15" s="238"/>
      <c r="G15" s="238"/>
      <c r="H15" s="238"/>
      <c r="I15" s="238"/>
      <c r="J15" s="238"/>
      <c r="K15" s="237"/>
      <c r="L15" s="238"/>
      <c r="M15" s="238"/>
      <c r="N15" s="237"/>
    </row>
    <row r="16" spans="1:14" ht="15.75" thickBot="1" x14ac:dyDescent="0.3">
      <c r="A16" s="240"/>
      <c r="B16" s="240"/>
      <c r="C16" s="242"/>
      <c r="D16" s="240"/>
      <c r="E16" s="240"/>
      <c r="F16" s="239"/>
      <c r="G16" s="239"/>
      <c r="H16" s="239"/>
      <c r="I16" s="239"/>
      <c r="J16" s="239"/>
      <c r="K16" s="240"/>
      <c r="L16" s="239"/>
      <c r="M16" s="239"/>
      <c r="N16" s="240"/>
    </row>
    <row r="17" spans="1:14" s="40" customFormat="1" x14ac:dyDescent="0.25">
      <c r="A17" s="155"/>
      <c r="B17" s="155"/>
      <c r="C17" s="156"/>
      <c r="D17" s="155"/>
      <c r="E17" s="155"/>
      <c r="F17" s="157"/>
      <c r="G17" s="157"/>
      <c r="H17" s="157"/>
      <c r="I17" s="157"/>
      <c r="J17" s="157"/>
      <c r="K17" s="155"/>
      <c r="L17" s="157"/>
      <c r="M17" s="157"/>
      <c r="N17" s="155"/>
    </row>
    <row r="18" spans="1:14" s="2" customFormat="1" x14ac:dyDescent="0.25">
      <c r="A18" s="31">
        <v>14293</v>
      </c>
      <c r="B18" s="42" t="s">
        <v>72</v>
      </c>
      <c r="C18" s="6" t="s">
        <v>73</v>
      </c>
      <c r="D18" s="45" t="s">
        <v>74</v>
      </c>
      <c r="E18" s="6" t="s">
        <v>75</v>
      </c>
      <c r="F18" s="8" t="s">
        <v>18</v>
      </c>
      <c r="G18" s="10" t="s">
        <v>17</v>
      </c>
      <c r="H18" s="46">
        <v>145043</v>
      </c>
      <c r="I18" s="10" t="s">
        <v>30</v>
      </c>
      <c r="J18" s="12">
        <v>47.19</v>
      </c>
      <c r="K18" s="113">
        <v>16259</v>
      </c>
      <c r="L18" s="4" t="s">
        <v>21</v>
      </c>
      <c r="M18" s="8" t="s">
        <v>26</v>
      </c>
      <c r="N18" s="20">
        <v>5.3</v>
      </c>
    </row>
    <row r="19" spans="1:14" s="3" customFormat="1" ht="24" x14ac:dyDescent="0.25">
      <c r="A19" s="31">
        <v>14294</v>
      </c>
      <c r="B19" s="35">
        <v>43774</v>
      </c>
      <c r="C19" s="14" t="s">
        <v>76</v>
      </c>
      <c r="D19" s="14" t="s">
        <v>77</v>
      </c>
      <c r="E19" s="43" t="s">
        <v>78</v>
      </c>
      <c r="F19" s="15" t="s">
        <v>18</v>
      </c>
      <c r="G19" s="15" t="s">
        <v>17</v>
      </c>
      <c r="H19" s="47">
        <v>52246</v>
      </c>
      <c r="I19" s="10" t="s">
        <v>52</v>
      </c>
      <c r="J19" s="13">
        <v>1.85</v>
      </c>
      <c r="K19" s="13">
        <v>369.53</v>
      </c>
      <c r="L19" s="4" t="s">
        <v>79</v>
      </c>
      <c r="M19" s="9" t="s">
        <v>26</v>
      </c>
      <c r="N19" s="53">
        <v>6.1</v>
      </c>
    </row>
    <row r="20" spans="1:14" s="3" customFormat="1" x14ac:dyDescent="0.25">
      <c r="A20" s="5">
        <v>14295</v>
      </c>
      <c r="B20" s="22">
        <v>43780</v>
      </c>
      <c r="C20" s="14" t="s">
        <v>80</v>
      </c>
      <c r="D20" s="14" t="s">
        <v>81</v>
      </c>
      <c r="E20" s="14" t="s">
        <v>82</v>
      </c>
      <c r="F20" s="9" t="s">
        <v>18</v>
      </c>
      <c r="G20" s="93" t="s">
        <v>17</v>
      </c>
      <c r="H20" s="47">
        <v>240972</v>
      </c>
      <c r="I20" s="10" t="s">
        <v>52</v>
      </c>
      <c r="J20" s="13">
        <v>92.98</v>
      </c>
      <c r="K20" s="13">
        <v>92.98</v>
      </c>
      <c r="L20" s="4" t="s">
        <v>21</v>
      </c>
      <c r="M20" s="8" t="s">
        <v>25</v>
      </c>
      <c r="N20" s="24">
        <v>5.8</v>
      </c>
    </row>
    <row r="21" spans="1:14" s="2" customFormat="1" x14ac:dyDescent="0.25">
      <c r="A21" s="5">
        <v>14296</v>
      </c>
      <c r="B21" s="22">
        <v>43787</v>
      </c>
      <c r="C21" s="6" t="s">
        <v>83</v>
      </c>
      <c r="D21" s="6" t="s">
        <v>84</v>
      </c>
      <c r="E21" s="7" t="s">
        <v>85</v>
      </c>
      <c r="F21" s="15" t="s">
        <v>18</v>
      </c>
      <c r="G21" s="15" t="s">
        <v>17</v>
      </c>
      <c r="H21" s="47">
        <v>310609</v>
      </c>
      <c r="I21" s="10" t="s">
        <v>52</v>
      </c>
      <c r="J21" s="13">
        <v>242.71</v>
      </c>
      <c r="K21" s="112">
        <v>130</v>
      </c>
      <c r="L21" s="4" t="s">
        <v>16</v>
      </c>
      <c r="M21" s="9" t="s">
        <v>19</v>
      </c>
      <c r="N21" s="44">
        <v>4.3</v>
      </c>
    </row>
    <row r="22" spans="1:14" s="2" customFormat="1" x14ac:dyDescent="0.25">
      <c r="A22" s="5">
        <v>14297</v>
      </c>
      <c r="B22" s="22" t="s">
        <v>86</v>
      </c>
      <c r="C22" s="6" t="s">
        <v>87</v>
      </c>
      <c r="D22" s="14" t="s">
        <v>88</v>
      </c>
      <c r="E22" s="14" t="s">
        <v>89</v>
      </c>
      <c r="F22" s="8" t="s">
        <v>18</v>
      </c>
      <c r="G22" s="10" t="s">
        <v>17</v>
      </c>
      <c r="H22" s="46">
        <v>35625</v>
      </c>
      <c r="I22" s="10" t="s">
        <v>60</v>
      </c>
      <c r="J22" s="13">
        <v>0</v>
      </c>
      <c r="K22" s="114">
        <v>119.64</v>
      </c>
      <c r="L22" s="4" t="s">
        <v>21</v>
      </c>
      <c r="M22" s="8" t="s">
        <v>25</v>
      </c>
      <c r="N22" s="23">
        <v>7.16</v>
      </c>
    </row>
    <row r="23" spans="1:14" s="2" customFormat="1" ht="30" x14ac:dyDescent="0.25">
      <c r="A23" s="5">
        <v>14298</v>
      </c>
      <c r="B23" s="22">
        <v>43789</v>
      </c>
      <c r="C23" s="6" t="s">
        <v>90</v>
      </c>
      <c r="D23" s="6" t="s">
        <v>91</v>
      </c>
      <c r="E23" s="6" t="s">
        <v>92</v>
      </c>
      <c r="F23" s="10" t="s">
        <v>93</v>
      </c>
      <c r="G23" s="10" t="s">
        <v>94</v>
      </c>
      <c r="H23" s="46">
        <v>6075</v>
      </c>
      <c r="I23" s="10" t="s">
        <v>60</v>
      </c>
      <c r="J23" s="12">
        <v>4.5</v>
      </c>
      <c r="K23" s="113">
        <v>4766.46</v>
      </c>
      <c r="L23" s="4" t="s">
        <v>21</v>
      </c>
      <c r="M23" s="8" t="s">
        <v>26</v>
      </c>
      <c r="N23" s="23">
        <v>9</v>
      </c>
    </row>
    <row r="24" spans="1:14" s="2" customFormat="1" ht="30" x14ac:dyDescent="0.25">
      <c r="A24" s="5">
        <v>14299</v>
      </c>
      <c r="B24" s="22">
        <v>43789</v>
      </c>
      <c r="C24" s="6" t="s">
        <v>97</v>
      </c>
      <c r="D24" s="6" t="s">
        <v>95</v>
      </c>
      <c r="E24" s="6" t="s">
        <v>96</v>
      </c>
      <c r="F24" s="10" t="s">
        <v>98</v>
      </c>
      <c r="G24" s="10" t="s">
        <v>17</v>
      </c>
      <c r="H24" s="46">
        <v>8958523</v>
      </c>
      <c r="I24" s="10" t="s">
        <v>52</v>
      </c>
      <c r="J24" s="12">
        <v>2352.63</v>
      </c>
      <c r="K24" s="113">
        <v>1247.5</v>
      </c>
      <c r="L24" s="4" t="s">
        <v>16</v>
      </c>
      <c r="M24" s="8" t="s">
        <v>28</v>
      </c>
      <c r="N24" s="23">
        <v>11.56</v>
      </c>
    </row>
    <row r="25" spans="1:14" s="2" customFormat="1" x14ac:dyDescent="0.25">
      <c r="A25" s="5">
        <v>14300</v>
      </c>
      <c r="B25" s="22">
        <v>43797</v>
      </c>
      <c r="C25" s="6" t="s">
        <v>135</v>
      </c>
      <c r="D25" s="6" t="s">
        <v>136</v>
      </c>
      <c r="E25" s="6" t="s">
        <v>137</v>
      </c>
      <c r="F25" s="10" t="s">
        <v>18</v>
      </c>
      <c r="G25" s="10" t="s">
        <v>58</v>
      </c>
      <c r="H25" s="46">
        <v>38015</v>
      </c>
      <c r="I25" s="10" t="s">
        <v>60</v>
      </c>
      <c r="J25" s="12">
        <v>27.03</v>
      </c>
      <c r="K25" s="113">
        <v>752.81</v>
      </c>
      <c r="L25" s="4" t="s">
        <v>21</v>
      </c>
      <c r="M25" s="8" t="s">
        <v>26</v>
      </c>
      <c r="N25" s="23">
        <v>6.16</v>
      </c>
    </row>
    <row r="26" spans="1:14" s="2" customFormat="1" ht="24" x14ac:dyDescent="0.25">
      <c r="A26" s="5">
        <v>14301</v>
      </c>
      <c r="B26" s="22">
        <v>43798</v>
      </c>
      <c r="C26" s="6" t="s">
        <v>138</v>
      </c>
      <c r="D26" s="6" t="s">
        <v>139</v>
      </c>
      <c r="E26" s="6" t="s">
        <v>140</v>
      </c>
      <c r="F26" s="10" t="s">
        <v>18</v>
      </c>
      <c r="G26" s="10" t="s">
        <v>17</v>
      </c>
      <c r="H26" s="46">
        <v>274760</v>
      </c>
      <c r="I26" s="10" t="s">
        <v>60</v>
      </c>
      <c r="J26" s="12">
        <v>88.93</v>
      </c>
      <c r="K26" s="113">
        <v>183.05</v>
      </c>
      <c r="L26" s="4" t="s">
        <v>141</v>
      </c>
      <c r="M26" s="8" t="s">
        <v>28</v>
      </c>
      <c r="N26" s="23">
        <v>5.82</v>
      </c>
    </row>
    <row r="27" spans="1:14" s="2" customFormat="1" x14ac:dyDescent="0.25">
      <c r="A27" s="5">
        <v>14302</v>
      </c>
      <c r="B27" s="22">
        <v>43798</v>
      </c>
      <c r="C27" s="6" t="s">
        <v>142</v>
      </c>
      <c r="D27" s="6" t="s">
        <v>143</v>
      </c>
      <c r="E27" s="6" t="s">
        <v>144</v>
      </c>
      <c r="F27" s="10" t="s">
        <v>145</v>
      </c>
      <c r="G27" s="10" t="s">
        <v>17</v>
      </c>
      <c r="H27" s="46">
        <v>486613</v>
      </c>
      <c r="I27" s="10" t="s">
        <v>30</v>
      </c>
      <c r="J27" s="12">
        <v>131.38</v>
      </c>
      <c r="K27" s="113">
        <v>200.88</v>
      </c>
      <c r="L27" s="4" t="s">
        <v>21</v>
      </c>
      <c r="M27" s="8" t="s">
        <v>28</v>
      </c>
      <c r="N27" s="23">
        <v>8.6</v>
      </c>
    </row>
    <row r="28" spans="1:14" s="2" customFormat="1" x14ac:dyDescent="0.25">
      <c r="A28" s="73"/>
      <c r="B28" s="74"/>
      <c r="C28" s="75"/>
      <c r="D28" s="75"/>
      <c r="E28" s="75"/>
      <c r="F28" s="76"/>
      <c r="G28" s="76"/>
      <c r="H28" s="78"/>
      <c r="I28" s="76"/>
      <c r="J28" s="80"/>
      <c r="K28" s="160"/>
      <c r="L28" s="81"/>
      <c r="M28" s="79"/>
      <c r="N28" s="82"/>
    </row>
    <row r="29" spans="1:14" s="2" customFormat="1" x14ac:dyDescent="0.25">
      <c r="A29" s="73"/>
      <c r="B29" s="74"/>
      <c r="C29" s="75"/>
      <c r="D29" s="75"/>
      <c r="E29" s="75"/>
      <c r="F29" s="76"/>
      <c r="G29" s="77"/>
      <c r="H29" s="78"/>
      <c r="I29" s="79"/>
      <c r="J29" s="80"/>
      <c r="K29" s="80"/>
      <c r="L29" s="81"/>
      <c r="M29" s="79"/>
      <c r="N29" s="82"/>
    </row>
    <row r="30" spans="1:14" ht="26.25" x14ac:dyDescent="0.4">
      <c r="A30" s="1"/>
      <c r="B30" s="1"/>
      <c r="C30" s="1"/>
      <c r="D30" s="1"/>
      <c r="E30" s="1"/>
      <c r="F30" s="1"/>
      <c r="G30" s="48" t="s">
        <v>14</v>
      </c>
      <c r="H30" s="49">
        <f>SUM(H18:H27)</f>
        <v>10548481</v>
      </c>
      <c r="I30" s="50"/>
      <c r="J30" s="51">
        <f>SUM(J18:J27)</f>
        <v>2989.2000000000003</v>
      </c>
      <c r="K30" s="51">
        <f>SUM(K18:K27)</f>
        <v>24121.85</v>
      </c>
      <c r="L30" s="1"/>
      <c r="M30" s="1"/>
    </row>
    <row r="31" spans="1:14" s="40" customFormat="1" ht="26.25" x14ac:dyDescent="0.4">
      <c r="A31" s="32"/>
      <c r="B31" s="32"/>
      <c r="C31" s="32"/>
      <c r="D31" s="32"/>
      <c r="E31" s="32"/>
      <c r="F31" s="32"/>
      <c r="G31" s="34"/>
      <c r="H31" s="52"/>
      <c r="I31" s="33"/>
      <c r="J31" s="39"/>
      <c r="K31" s="39"/>
      <c r="L31" s="32"/>
      <c r="M31" s="32"/>
    </row>
    <row r="32" spans="1:14" ht="11.25" customHeight="1" thickBot="1" x14ac:dyDescent="0.45">
      <c r="A32" s="1"/>
      <c r="B32" s="1"/>
      <c r="C32" s="1"/>
      <c r="D32" s="1"/>
      <c r="E32" s="1"/>
      <c r="F32" s="1"/>
      <c r="G32" s="28"/>
      <c r="H32" s="29"/>
      <c r="I32" s="26"/>
      <c r="J32" s="30"/>
      <c r="K32" s="30"/>
      <c r="L32" s="1"/>
      <c r="M32" s="1"/>
    </row>
    <row r="33" spans="1:14" x14ac:dyDescent="0.25">
      <c r="A33" s="226" t="s">
        <v>13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30"/>
      <c r="N33" s="246"/>
    </row>
    <row r="34" spans="1:14" ht="15.75" thickBot="1" x14ac:dyDescent="0.3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31"/>
      <c r="N34" s="246"/>
    </row>
    <row r="35" spans="1:14" x14ac:dyDescent="0.25">
      <c r="A35" s="237" t="s">
        <v>0</v>
      </c>
      <c r="B35" s="251" t="s">
        <v>1</v>
      </c>
      <c r="C35" s="237" t="s">
        <v>2</v>
      </c>
      <c r="D35" s="237" t="s">
        <v>3</v>
      </c>
      <c r="E35" s="237" t="s">
        <v>4</v>
      </c>
      <c r="F35" s="237" t="s">
        <v>5</v>
      </c>
      <c r="G35" s="237" t="s">
        <v>6</v>
      </c>
      <c r="H35" s="237" t="s">
        <v>7</v>
      </c>
      <c r="I35" s="237" t="s">
        <v>8</v>
      </c>
      <c r="J35" s="237" t="s">
        <v>11</v>
      </c>
      <c r="K35" s="243" t="s">
        <v>23</v>
      </c>
      <c r="L35" s="237" t="s">
        <v>9</v>
      </c>
      <c r="M35" s="248" t="s">
        <v>10</v>
      </c>
      <c r="N35" s="247"/>
    </row>
    <row r="36" spans="1:14" x14ac:dyDescent="0.25">
      <c r="A36" s="237"/>
      <c r="B36" s="251"/>
      <c r="C36" s="237"/>
      <c r="D36" s="237"/>
      <c r="E36" s="237"/>
      <c r="F36" s="238"/>
      <c r="G36" s="238"/>
      <c r="H36" s="238"/>
      <c r="I36" s="238"/>
      <c r="J36" s="238"/>
      <c r="K36" s="237"/>
      <c r="L36" s="238"/>
      <c r="M36" s="249"/>
      <c r="N36" s="247"/>
    </row>
    <row r="37" spans="1:14" ht="15.75" thickBot="1" x14ac:dyDescent="0.3">
      <c r="A37" s="240"/>
      <c r="B37" s="252"/>
      <c r="C37" s="240"/>
      <c r="D37" s="240"/>
      <c r="E37" s="240"/>
      <c r="F37" s="239"/>
      <c r="G37" s="239"/>
      <c r="H37" s="239"/>
      <c r="I37" s="239"/>
      <c r="J37" s="239"/>
      <c r="K37" s="240"/>
      <c r="L37" s="239"/>
      <c r="M37" s="250"/>
      <c r="N37" s="247"/>
    </row>
    <row r="38" spans="1:14" s="40" customFormat="1" x14ac:dyDescent="0.25">
      <c r="A38" s="155"/>
      <c r="B38" s="158"/>
      <c r="C38" s="155"/>
      <c r="D38" s="155"/>
      <c r="E38" s="155"/>
      <c r="F38" s="157"/>
      <c r="G38" s="157"/>
      <c r="H38" s="157"/>
      <c r="I38" s="157"/>
      <c r="J38" s="157"/>
      <c r="K38" s="155"/>
      <c r="L38" s="157"/>
      <c r="M38" s="159"/>
      <c r="N38" s="151"/>
    </row>
    <row r="39" spans="1:14" s="2" customFormat="1" x14ac:dyDescent="0.25">
      <c r="A39" s="5">
        <v>134</v>
      </c>
      <c r="B39" s="27" t="s">
        <v>72</v>
      </c>
      <c r="C39" s="6" t="s">
        <v>99</v>
      </c>
      <c r="D39" s="6" t="s">
        <v>100</v>
      </c>
      <c r="E39" s="6" t="s">
        <v>101</v>
      </c>
      <c r="F39" s="8" t="s">
        <v>18</v>
      </c>
      <c r="G39" s="11" t="s">
        <v>27</v>
      </c>
      <c r="H39" s="46">
        <v>12012</v>
      </c>
      <c r="I39" s="10" t="s">
        <v>24</v>
      </c>
      <c r="J39" s="12">
        <v>0</v>
      </c>
      <c r="K39" s="25">
        <v>34.299999999999997</v>
      </c>
      <c r="L39" s="4" t="s">
        <v>21</v>
      </c>
      <c r="M39" s="8" t="s">
        <v>28</v>
      </c>
      <c r="N39" s="21"/>
    </row>
    <row r="40" spans="1:14" s="2" customFormat="1" x14ac:dyDescent="0.25">
      <c r="A40" s="5">
        <v>135</v>
      </c>
      <c r="B40" s="22">
        <v>43777</v>
      </c>
      <c r="C40" s="6" t="s">
        <v>102</v>
      </c>
      <c r="D40" s="6" t="s">
        <v>103</v>
      </c>
      <c r="E40" s="6" t="s">
        <v>104</v>
      </c>
      <c r="F40" s="8" t="s">
        <v>18</v>
      </c>
      <c r="G40" s="10" t="s">
        <v>27</v>
      </c>
      <c r="H40" s="46">
        <v>8397</v>
      </c>
      <c r="I40" s="10" t="s">
        <v>24</v>
      </c>
      <c r="J40" s="12">
        <v>0</v>
      </c>
      <c r="K40" s="25">
        <v>273.08</v>
      </c>
      <c r="L40" s="4" t="s">
        <v>16</v>
      </c>
      <c r="M40" s="8" t="s">
        <v>19</v>
      </c>
      <c r="N40" s="21"/>
    </row>
    <row r="41" spans="1:14" s="3" customFormat="1" ht="24" x14ac:dyDescent="0.25">
      <c r="A41" s="31">
        <v>136</v>
      </c>
      <c r="B41" s="35">
        <v>43781</v>
      </c>
      <c r="C41" s="6" t="s">
        <v>105</v>
      </c>
      <c r="D41" s="14" t="s">
        <v>106</v>
      </c>
      <c r="E41" s="7" t="s">
        <v>107</v>
      </c>
      <c r="F41" s="9" t="s">
        <v>18</v>
      </c>
      <c r="G41" s="36" t="s">
        <v>17</v>
      </c>
      <c r="H41" s="47">
        <v>97630</v>
      </c>
      <c r="I41" s="15" t="s">
        <v>29</v>
      </c>
      <c r="J41" s="13">
        <v>36.15</v>
      </c>
      <c r="K41" s="13">
        <v>176.15</v>
      </c>
      <c r="L41" s="4" t="s">
        <v>108</v>
      </c>
      <c r="M41" s="9" t="s">
        <v>28</v>
      </c>
      <c r="N41" s="37"/>
    </row>
    <row r="42" spans="1:14" s="3" customFormat="1" x14ac:dyDescent="0.25">
      <c r="A42" s="31">
        <v>137</v>
      </c>
      <c r="B42" s="35">
        <v>43788</v>
      </c>
      <c r="C42" s="6" t="s">
        <v>109</v>
      </c>
      <c r="D42" s="14" t="s">
        <v>110</v>
      </c>
      <c r="E42" s="14" t="s">
        <v>109</v>
      </c>
      <c r="F42" s="9" t="s">
        <v>18</v>
      </c>
      <c r="G42" s="36" t="s">
        <v>17</v>
      </c>
      <c r="H42" s="47">
        <v>68275</v>
      </c>
      <c r="I42" s="15" t="s">
        <v>29</v>
      </c>
      <c r="J42" s="13">
        <v>38.81</v>
      </c>
      <c r="K42" s="112">
        <v>143.81</v>
      </c>
      <c r="L42" s="4" t="s">
        <v>21</v>
      </c>
      <c r="M42" s="8" t="s">
        <v>25</v>
      </c>
      <c r="N42" s="37"/>
    </row>
    <row r="43" spans="1:14" s="3" customFormat="1" x14ac:dyDescent="0.25">
      <c r="A43" s="31">
        <v>138</v>
      </c>
      <c r="B43" s="35">
        <v>43791</v>
      </c>
      <c r="C43" s="6" t="s">
        <v>111</v>
      </c>
      <c r="D43" s="14" t="s">
        <v>112</v>
      </c>
      <c r="E43" s="14" t="s">
        <v>113</v>
      </c>
      <c r="F43" s="9" t="s">
        <v>18</v>
      </c>
      <c r="G43" s="36" t="s">
        <v>59</v>
      </c>
      <c r="H43" s="47">
        <v>13500</v>
      </c>
      <c r="I43" s="15" t="s">
        <v>24</v>
      </c>
      <c r="J43" s="13">
        <v>0</v>
      </c>
      <c r="K43" s="13">
        <v>52717.88</v>
      </c>
      <c r="L43" s="4" t="s">
        <v>21</v>
      </c>
      <c r="M43" s="9" t="s">
        <v>26</v>
      </c>
      <c r="N43" s="37"/>
    </row>
    <row r="44" spans="1:14" s="3" customFormat="1" x14ac:dyDescent="0.25">
      <c r="A44" s="31">
        <v>139</v>
      </c>
      <c r="B44" s="35">
        <v>43791</v>
      </c>
      <c r="C44" s="6" t="s">
        <v>114</v>
      </c>
      <c r="D44" s="14" t="s">
        <v>115</v>
      </c>
      <c r="E44" s="14" t="s">
        <v>116</v>
      </c>
      <c r="F44" s="9" t="s">
        <v>18</v>
      </c>
      <c r="G44" s="36" t="s">
        <v>17</v>
      </c>
      <c r="H44" s="47">
        <v>144531</v>
      </c>
      <c r="I44" s="15" t="s">
        <v>29</v>
      </c>
      <c r="J44" s="13">
        <v>60.67</v>
      </c>
      <c r="K44" s="25">
        <v>192.54</v>
      </c>
      <c r="L44" s="4" t="s">
        <v>117</v>
      </c>
      <c r="M44" s="9" t="s">
        <v>25</v>
      </c>
      <c r="N44" s="37"/>
    </row>
    <row r="45" spans="1:14" s="3" customFormat="1" x14ac:dyDescent="0.25">
      <c r="A45" s="31">
        <v>140</v>
      </c>
      <c r="B45" s="35">
        <v>43796</v>
      </c>
      <c r="C45" s="6" t="s">
        <v>118</v>
      </c>
      <c r="D45" s="14" t="s">
        <v>119</v>
      </c>
      <c r="E45" s="6" t="s">
        <v>120</v>
      </c>
      <c r="F45" s="9" t="s">
        <v>18</v>
      </c>
      <c r="G45" s="36" t="s">
        <v>17</v>
      </c>
      <c r="H45" s="47">
        <v>10283</v>
      </c>
      <c r="I45" s="15" t="s">
        <v>29</v>
      </c>
      <c r="J45" s="13">
        <v>7.41</v>
      </c>
      <c r="K45" s="38">
        <v>60.75</v>
      </c>
      <c r="L45" s="4" t="s">
        <v>121</v>
      </c>
      <c r="M45" s="9" t="s">
        <v>26</v>
      </c>
      <c r="N45" s="37"/>
    </row>
    <row r="46" spans="1:14" s="3" customFormat="1" x14ac:dyDescent="0.25">
      <c r="A46" s="83"/>
      <c r="B46" s="84"/>
      <c r="C46" s="85"/>
      <c r="D46" s="85"/>
      <c r="E46" s="85"/>
      <c r="F46" s="86"/>
      <c r="G46" s="87"/>
      <c r="H46" s="88"/>
      <c r="I46" s="89"/>
      <c r="J46" s="90"/>
      <c r="K46" s="91"/>
      <c r="L46" s="81"/>
      <c r="M46" s="86"/>
      <c r="N46" s="37"/>
    </row>
    <row r="47" spans="1:14" s="3" customFormat="1" x14ac:dyDescent="0.25">
      <c r="A47" s="83"/>
      <c r="B47" s="84"/>
      <c r="C47" s="85"/>
      <c r="D47" s="85"/>
      <c r="E47" s="85"/>
      <c r="F47" s="86"/>
      <c r="G47" s="87"/>
      <c r="H47" s="88"/>
      <c r="I47" s="89"/>
      <c r="J47" s="90"/>
      <c r="K47" s="91"/>
      <c r="L47" s="81"/>
      <c r="M47" s="86"/>
      <c r="N47" s="37"/>
    </row>
    <row r="48" spans="1:14" ht="26.25" x14ac:dyDescent="0.4">
      <c r="A48" s="1"/>
      <c r="B48" s="1"/>
      <c r="C48" s="1"/>
      <c r="D48" s="1"/>
      <c r="E48" s="1"/>
      <c r="F48" s="1"/>
      <c r="G48" s="48" t="s">
        <v>14</v>
      </c>
      <c r="H48" s="49">
        <f>SUM(H39:H45)</f>
        <v>354628</v>
      </c>
      <c r="I48" s="50"/>
      <c r="J48" s="51">
        <f>SUM(J39:J45)</f>
        <v>143.04</v>
      </c>
      <c r="K48" s="51">
        <f>SUM(K39:K45)</f>
        <v>53598.509999999995</v>
      </c>
      <c r="L48" s="1"/>
      <c r="M48" s="1"/>
    </row>
    <row r="49" spans="1:13" s="40" customFormat="1" ht="27" thickBot="1" x14ac:dyDescent="0.45">
      <c r="A49" s="32"/>
      <c r="B49" s="32"/>
      <c r="C49" s="32"/>
      <c r="D49" s="32"/>
      <c r="E49" s="32"/>
      <c r="F49" s="32"/>
      <c r="G49" s="34"/>
      <c r="H49" s="52"/>
      <c r="I49" s="33"/>
      <c r="J49" s="39"/>
      <c r="K49" s="39"/>
      <c r="L49" s="32"/>
      <c r="M49" s="32"/>
    </row>
    <row r="50" spans="1:13" ht="28.5" thickBot="1" x14ac:dyDescent="0.45">
      <c r="A50" s="177" t="s">
        <v>32</v>
      </c>
      <c r="B50" s="123"/>
      <c r="C50" s="123"/>
      <c r="D50" s="123"/>
      <c r="E50" s="123"/>
      <c r="F50" s="123"/>
      <c r="G50" s="124"/>
      <c r="H50" s="125"/>
      <c r="I50" s="123"/>
      <c r="J50" s="126"/>
      <c r="K50" s="123"/>
      <c r="L50" s="178"/>
      <c r="M50" s="33"/>
    </row>
    <row r="51" spans="1:13" ht="15" customHeight="1" x14ac:dyDescent="0.25">
      <c r="A51" s="216"/>
      <c r="B51" s="217"/>
      <c r="C51" s="99"/>
      <c r="D51" s="99"/>
      <c r="E51" s="99"/>
      <c r="F51" s="99"/>
      <c r="G51" s="100"/>
      <c r="H51" s="207" t="s">
        <v>7</v>
      </c>
      <c r="I51" s="210" t="s">
        <v>36</v>
      </c>
      <c r="J51" s="207" t="s">
        <v>33</v>
      </c>
      <c r="K51" s="210" t="s">
        <v>9</v>
      </c>
      <c r="L51" s="211" t="s">
        <v>10</v>
      </c>
      <c r="M51" s="212"/>
    </row>
    <row r="52" spans="1:13" ht="15" customHeight="1" x14ac:dyDescent="0.25">
      <c r="A52" s="218" t="s">
        <v>34</v>
      </c>
      <c r="B52" s="219"/>
      <c r="C52" s="101" t="s">
        <v>2</v>
      </c>
      <c r="D52" s="101" t="s">
        <v>35</v>
      </c>
      <c r="E52" s="101" t="s">
        <v>4</v>
      </c>
      <c r="F52" s="101" t="s">
        <v>5</v>
      </c>
      <c r="G52" s="102" t="s">
        <v>6</v>
      </c>
      <c r="H52" s="208"/>
      <c r="I52" s="208"/>
      <c r="J52" s="208"/>
      <c r="K52" s="208"/>
      <c r="L52" s="211"/>
      <c r="M52" s="212"/>
    </row>
    <row r="53" spans="1:13" ht="15.75" thickBot="1" x14ac:dyDescent="0.3">
      <c r="A53" s="220"/>
      <c r="B53" s="221"/>
      <c r="C53" s="103"/>
      <c r="D53" s="103"/>
      <c r="E53" s="103"/>
      <c r="F53" s="103"/>
      <c r="G53" s="102" t="s">
        <v>37</v>
      </c>
      <c r="H53" s="208"/>
      <c r="I53" s="208"/>
      <c r="J53" s="208"/>
      <c r="K53" s="208"/>
      <c r="L53" s="211"/>
      <c r="M53" s="212"/>
    </row>
    <row r="54" spans="1:13" x14ac:dyDescent="0.25">
      <c r="A54" s="104"/>
      <c r="B54" s="105"/>
      <c r="C54" s="103"/>
      <c r="D54" s="103"/>
      <c r="E54" s="103"/>
      <c r="F54" s="103"/>
      <c r="G54" s="102"/>
      <c r="H54" s="208"/>
      <c r="I54" s="208"/>
      <c r="J54" s="208"/>
      <c r="K54" s="208"/>
      <c r="L54" s="211"/>
      <c r="M54" s="212"/>
    </row>
    <row r="55" spans="1:13" x14ac:dyDescent="0.25">
      <c r="A55" s="106" t="s">
        <v>38</v>
      </c>
      <c r="B55" s="107" t="s">
        <v>39</v>
      </c>
      <c r="C55" s="108"/>
      <c r="D55" s="108"/>
      <c r="E55" s="108"/>
      <c r="F55" s="108"/>
      <c r="G55" s="109"/>
      <c r="H55" s="209"/>
      <c r="I55" s="209"/>
      <c r="J55" s="209"/>
      <c r="K55" s="209"/>
      <c r="L55" s="211"/>
      <c r="M55" s="212"/>
    </row>
    <row r="56" spans="1:13" x14ac:dyDescent="0.25">
      <c r="A56" s="215"/>
      <c r="B56" s="215"/>
      <c r="C56" s="110"/>
      <c r="D56" s="110"/>
      <c r="E56" s="110"/>
      <c r="F56" s="110"/>
      <c r="G56" s="110"/>
      <c r="H56" s="215"/>
      <c r="I56" s="215"/>
      <c r="J56" s="110"/>
      <c r="K56" s="110"/>
      <c r="L56" s="110"/>
      <c r="M56" s="60"/>
    </row>
    <row r="57" spans="1:13" ht="15" customHeight="1" x14ac:dyDescent="0.25">
      <c r="A57" s="95" t="s">
        <v>122</v>
      </c>
      <c r="B57" s="200">
        <v>43777</v>
      </c>
      <c r="C57" s="201" t="s">
        <v>146</v>
      </c>
      <c r="D57" s="203" t="s">
        <v>147</v>
      </c>
      <c r="E57" s="203" t="s">
        <v>148</v>
      </c>
      <c r="F57" s="199" t="s">
        <v>31</v>
      </c>
      <c r="G57" s="199" t="s">
        <v>17</v>
      </c>
      <c r="H57" s="205">
        <v>1528892</v>
      </c>
      <c r="I57" s="194" t="s">
        <v>149</v>
      </c>
      <c r="J57" s="270" t="s">
        <v>163</v>
      </c>
      <c r="K57" s="213" t="s">
        <v>16</v>
      </c>
      <c r="L57" s="199" t="s">
        <v>26</v>
      </c>
      <c r="M57" s="198"/>
    </row>
    <row r="58" spans="1:13" ht="30" customHeight="1" x14ac:dyDescent="0.25">
      <c r="A58" s="95" t="s">
        <v>123</v>
      </c>
      <c r="B58" s="200"/>
      <c r="C58" s="202"/>
      <c r="D58" s="203"/>
      <c r="E58" s="203"/>
      <c r="F58" s="199"/>
      <c r="G58" s="199"/>
      <c r="H58" s="206"/>
      <c r="I58" s="194"/>
      <c r="J58" s="271"/>
      <c r="K58" s="214"/>
      <c r="L58" s="199"/>
      <c r="M58" s="198"/>
    </row>
    <row r="59" spans="1:13" s="40" customFormat="1" x14ac:dyDescent="0.25">
      <c r="A59" s="95" t="s">
        <v>129</v>
      </c>
      <c r="B59" s="200">
        <v>43795</v>
      </c>
      <c r="C59" s="201" t="s">
        <v>125</v>
      </c>
      <c r="D59" s="203" t="s">
        <v>126</v>
      </c>
      <c r="E59" s="203" t="s">
        <v>127</v>
      </c>
      <c r="F59" s="199" t="s">
        <v>31</v>
      </c>
      <c r="G59" s="199" t="s">
        <v>17</v>
      </c>
      <c r="H59" s="204">
        <v>6835139</v>
      </c>
      <c r="I59" s="194" t="s">
        <v>128</v>
      </c>
      <c r="J59" s="195">
        <v>3640.41</v>
      </c>
      <c r="K59" s="196" t="s">
        <v>16</v>
      </c>
      <c r="L59" s="199" t="s">
        <v>25</v>
      </c>
      <c r="M59" s="198"/>
    </row>
    <row r="60" spans="1:13" ht="15" customHeight="1" x14ac:dyDescent="0.25">
      <c r="A60" s="66" t="s">
        <v>124</v>
      </c>
      <c r="B60" s="200"/>
      <c r="C60" s="202"/>
      <c r="D60" s="203"/>
      <c r="E60" s="203"/>
      <c r="F60" s="199"/>
      <c r="G60" s="199"/>
      <c r="H60" s="204"/>
      <c r="I60" s="194"/>
      <c r="J60" s="195"/>
      <c r="K60" s="196"/>
      <c r="L60" s="199"/>
      <c r="M60" s="198"/>
    </row>
    <row r="61" spans="1:13" s="40" customFormat="1" ht="24.75" customHeight="1" x14ac:dyDescent="0.25">
      <c r="A61" s="152" t="s">
        <v>130</v>
      </c>
      <c r="B61" s="200">
        <v>43798</v>
      </c>
      <c r="C61" s="201" t="s">
        <v>150</v>
      </c>
      <c r="D61" s="203" t="s">
        <v>151</v>
      </c>
      <c r="E61" s="203" t="s">
        <v>152</v>
      </c>
      <c r="F61" s="199" t="s">
        <v>31</v>
      </c>
      <c r="G61" s="199" t="s">
        <v>17</v>
      </c>
      <c r="H61" s="204">
        <v>49022000</v>
      </c>
      <c r="I61" s="194" t="s">
        <v>153</v>
      </c>
      <c r="J61" s="195">
        <v>13470</v>
      </c>
      <c r="K61" s="196" t="s">
        <v>16</v>
      </c>
      <c r="L61" s="199" t="s">
        <v>26</v>
      </c>
      <c r="M61" s="153"/>
    </row>
    <row r="62" spans="1:13" s="40" customFormat="1" ht="33" customHeight="1" x14ac:dyDescent="0.25">
      <c r="A62" s="66" t="s">
        <v>131</v>
      </c>
      <c r="B62" s="200"/>
      <c r="C62" s="202"/>
      <c r="D62" s="203"/>
      <c r="E62" s="203"/>
      <c r="F62" s="199"/>
      <c r="G62" s="199"/>
      <c r="H62" s="204"/>
      <c r="I62" s="194"/>
      <c r="J62" s="195"/>
      <c r="K62" s="196"/>
      <c r="L62" s="199"/>
      <c r="M62" s="115"/>
    </row>
    <row r="63" spans="1:13" s="40" customFormat="1" ht="18.75" customHeight="1" x14ac:dyDescent="0.25">
      <c r="A63" s="67"/>
      <c r="B63" s="65"/>
      <c r="C63" s="116"/>
      <c r="D63" s="116"/>
      <c r="E63" s="116"/>
      <c r="F63" s="161"/>
      <c r="G63" s="161"/>
      <c r="H63" s="162"/>
      <c r="I63" s="163"/>
      <c r="J63" s="164"/>
      <c r="K63" s="72"/>
      <c r="L63" s="161"/>
      <c r="M63" s="161"/>
    </row>
    <row r="64" spans="1:13" s="40" customFormat="1" ht="33" customHeight="1" x14ac:dyDescent="0.4">
      <c r="A64" s="67"/>
      <c r="B64" s="65"/>
      <c r="C64" s="116"/>
      <c r="D64" s="116"/>
      <c r="E64" s="116"/>
      <c r="F64" s="115"/>
      <c r="G64" s="117" t="s">
        <v>14</v>
      </c>
      <c r="H64" s="118">
        <f>SUM(H57:H62)</f>
        <v>57386031</v>
      </c>
      <c r="I64" s="119"/>
      <c r="J64" s="120">
        <f>SUM(J57:J62)</f>
        <v>17110.41</v>
      </c>
      <c r="K64" s="72"/>
      <c r="L64" s="115"/>
      <c r="M64" s="115"/>
    </row>
    <row r="65" spans="1:13" ht="15.75" thickBot="1" x14ac:dyDescent="0.3">
      <c r="K65" s="92"/>
    </row>
    <row r="66" spans="1:13" s="40" customFormat="1" ht="28.5" thickBot="1" x14ac:dyDescent="0.45">
      <c r="A66" s="253" t="s">
        <v>61</v>
      </c>
      <c r="B66" s="254"/>
      <c r="C66" s="254"/>
      <c r="D66" s="123"/>
      <c r="E66" s="123"/>
      <c r="F66" s="123"/>
      <c r="G66" s="124"/>
      <c r="H66" s="125"/>
      <c r="I66" s="123"/>
      <c r="J66" s="126"/>
      <c r="K66" s="126"/>
      <c r="L66" s="123"/>
      <c r="M66" s="127"/>
    </row>
    <row r="67" spans="1:13" ht="31.5" thickBot="1" x14ac:dyDescent="0.3">
      <c r="A67" s="147" t="s">
        <v>62</v>
      </c>
      <c r="B67" s="128" t="s">
        <v>63</v>
      </c>
      <c r="C67" s="129" t="s">
        <v>2</v>
      </c>
      <c r="D67" s="129" t="s">
        <v>3</v>
      </c>
      <c r="E67" s="129" t="s">
        <v>4</v>
      </c>
      <c r="F67" s="129" t="s">
        <v>5</v>
      </c>
      <c r="G67" s="130" t="s">
        <v>6</v>
      </c>
      <c r="H67" s="131" t="s">
        <v>7</v>
      </c>
      <c r="I67" s="132" t="s">
        <v>64</v>
      </c>
      <c r="J67" s="133" t="s">
        <v>65</v>
      </c>
      <c r="K67" s="133" t="s">
        <v>22</v>
      </c>
      <c r="L67" s="129" t="s">
        <v>66</v>
      </c>
      <c r="M67" s="134" t="s">
        <v>10</v>
      </c>
    </row>
    <row r="68" spans="1:13" ht="15.75" x14ac:dyDescent="0.25">
      <c r="A68" s="68"/>
      <c r="B68" s="135"/>
      <c r="C68" s="136"/>
      <c r="D68" s="136"/>
      <c r="E68" s="136"/>
      <c r="F68" s="136"/>
      <c r="G68" s="137"/>
      <c r="H68" s="138"/>
      <c r="I68" s="139"/>
      <c r="J68" s="140"/>
      <c r="K68" s="140"/>
      <c r="L68" s="136"/>
      <c r="M68" s="141"/>
    </row>
    <row r="69" spans="1:13" ht="36" x14ac:dyDescent="0.25">
      <c r="A69" s="142">
        <v>16</v>
      </c>
      <c r="B69" s="143">
        <v>43783</v>
      </c>
      <c r="C69" s="122" t="s">
        <v>132</v>
      </c>
      <c r="D69" s="121" t="s">
        <v>133</v>
      </c>
      <c r="E69" s="154" t="s">
        <v>132</v>
      </c>
      <c r="F69" s="121" t="s">
        <v>31</v>
      </c>
      <c r="G69" s="144" t="s">
        <v>17</v>
      </c>
      <c r="H69" s="145">
        <v>647186</v>
      </c>
      <c r="I69" s="144" t="s">
        <v>67</v>
      </c>
      <c r="J69" s="146">
        <v>3698.74</v>
      </c>
      <c r="K69" s="146">
        <v>5999</v>
      </c>
      <c r="L69" s="4" t="s">
        <v>134</v>
      </c>
      <c r="M69" s="121" t="s">
        <v>28</v>
      </c>
    </row>
    <row r="71" spans="1:13" ht="26.25" x14ac:dyDescent="0.4">
      <c r="A71" s="197"/>
      <c r="B71" s="197"/>
      <c r="G71" s="117" t="s">
        <v>14</v>
      </c>
      <c r="H71" s="118">
        <f>SUM(H67:H69)</f>
        <v>647186</v>
      </c>
      <c r="I71" s="119"/>
      <c r="J71" s="120">
        <f>SUM(J67:J69)</f>
        <v>3698.74</v>
      </c>
      <c r="K71" s="148">
        <v>5999</v>
      </c>
    </row>
    <row r="72" spans="1:13" x14ac:dyDescent="0.25">
      <c r="A72" s="40"/>
      <c r="B72" s="40"/>
      <c r="C72" s="40"/>
      <c r="D72" s="40"/>
      <c r="E72" s="40"/>
      <c r="F72" s="40"/>
    </row>
    <row r="73" spans="1:13" s="40" customFormat="1" ht="27" thickBot="1" x14ac:dyDescent="0.45">
      <c r="G73" s="166"/>
      <c r="H73" s="167"/>
      <c r="I73" s="168"/>
      <c r="J73" s="169"/>
    </row>
    <row r="74" spans="1:13" ht="35.25" customHeight="1" thickBot="1" x14ac:dyDescent="0.45">
      <c r="A74" s="191" t="s">
        <v>160</v>
      </c>
      <c r="B74" s="192"/>
      <c r="C74" s="192"/>
      <c r="D74" s="192"/>
      <c r="E74" s="192"/>
      <c r="F74" s="192"/>
      <c r="G74" s="192"/>
      <c r="H74" s="192"/>
      <c r="I74" s="192"/>
      <c r="J74" s="192"/>
      <c r="K74" s="193"/>
    </row>
    <row r="75" spans="1:13" s="40" customFormat="1" ht="15" customHeight="1" x14ac:dyDescent="0.25">
      <c r="A75" s="184" t="s">
        <v>0</v>
      </c>
      <c r="B75" s="186" t="s">
        <v>1</v>
      </c>
      <c r="C75" s="184" t="s">
        <v>2</v>
      </c>
      <c r="D75" s="184" t="s">
        <v>3</v>
      </c>
      <c r="E75" s="184" t="s">
        <v>4</v>
      </c>
      <c r="F75" s="184" t="s">
        <v>5</v>
      </c>
      <c r="G75" s="184" t="s">
        <v>6</v>
      </c>
      <c r="H75" s="184" t="s">
        <v>156</v>
      </c>
      <c r="I75" s="184" t="s">
        <v>8</v>
      </c>
      <c r="J75" s="184" t="s">
        <v>158</v>
      </c>
      <c r="K75" s="184" t="s">
        <v>10</v>
      </c>
      <c r="L75" s="189"/>
      <c r="M75" s="189"/>
    </row>
    <row r="76" spans="1:13" x14ac:dyDescent="0.25">
      <c r="A76" s="185"/>
      <c r="B76" s="187"/>
      <c r="C76" s="185"/>
      <c r="D76" s="185"/>
      <c r="E76" s="185"/>
      <c r="F76" s="188"/>
      <c r="G76" s="188"/>
      <c r="H76" s="188"/>
      <c r="I76" s="188"/>
      <c r="J76" s="188"/>
      <c r="K76" s="185"/>
      <c r="L76" s="190"/>
      <c r="M76" s="190"/>
    </row>
    <row r="77" spans="1:13" x14ac:dyDescent="0.25">
      <c r="A77" s="185"/>
      <c r="B77" s="187"/>
      <c r="C77" s="185"/>
      <c r="D77" s="185"/>
      <c r="E77" s="185"/>
      <c r="F77" s="188"/>
      <c r="G77" s="188"/>
      <c r="H77" s="188"/>
      <c r="I77" s="188"/>
      <c r="J77" s="188"/>
      <c r="K77" s="185"/>
      <c r="L77" s="190"/>
      <c r="M77" s="190"/>
    </row>
    <row r="78" spans="1:13" s="40" customFormat="1" x14ac:dyDescent="0.25">
      <c r="A78" s="155"/>
      <c r="B78" s="158"/>
      <c r="C78" s="155"/>
      <c r="D78" s="155"/>
      <c r="E78" s="155"/>
      <c r="F78" s="157"/>
      <c r="G78" s="157"/>
      <c r="H78" s="157"/>
      <c r="I78" s="157"/>
      <c r="J78" s="157"/>
      <c r="K78" s="155"/>
      <c r="L78" s="157"/>
      <c r="M78" s="157"/>
    </row>
    <row r="79" spans="1:13" ht="33" customHeight="1" x14ac:dyDescent="0.25">
      <c r="A79" s="170">
        <v>1</v>
      </c>
      <c r="B79" s="171">
        <v>43798</v>
      </c>
      <c r="C79" s="172" t="s">
        <v>150</v>
      </c>
      <c r="D79" s="173" t="s">
        <v>154</v>
      </c>
      <c r="E79" s="172" t="s">
        <v>152</v>
      </c>
      <c r="F79" s="172" t="s">
        <v>18</v>
      </c>
      <c r="G79" s="174" t="s">
        <v>17</v>
      </c>
      <c r="H79" s="175" t="s">
        <v>157</v>
      </c>
      <c r="I79" s="176" t="s">
        <v>155</v>
      </c>
      <c r="J79" s="174" t="s">
        <v>159</v>
      </c>
      <c r="K79" s="174" t="s">
        <v>26</v>
      </c>
      <c r="L79" s="165"/>
      <c r="M79" s="165"/>
    </row>
    <row r="81" spans="1:11" ht="18.75" x14ac:dyDescent="0.3">
      <c r="A81" s="149"/>
      <c r="B81" s="149"/>
      <c r="C81" s="40"/>
      <c r="D81" s="40"/>
      <c r="E81" s="40"/>
    </row>
    <row r="82" spans="1:11" x14ac:dyDescent="0.25">
      <c r="A82" s="40"/>
      <c r="B82" s="40"/>
      <c r="C82" s="40"/>
      <c r="D82" s="40"/>
      <c r="E82" s="40"/>
    </row>
    <row r="83" spans="1:11" x14ac:dyDescent="0.25">
      <c r="A83" s="40"/>
      <c r="B83" s="40"/>
      <c r="C83" s="40"/>
      <c r="D83" s="40"/>
      <c r="E83" s="40"/>
    </row>
    <row r="84" spans="1:11" ht="26.25" x14ac:dyDescent="0.4">
      <c r="A84" s="40"/>
      <c r="B84" s="40"/>
      <c r="C84" s="40"/>
      <c r="D84" s="150"/>
      <c r="E84" s="40"/>
      <c r="G84" s="117" t="s">
        <v>51</v>
      </c>
      <c r="H84" s="181">
        <f>SUM(30,H48,H64,H71)</f>
        <v>58387875</v>
      </c>
      <c r="I84" s="180"/>
      <c r="J84" s="182">
        <f>SUM(J30,J48,J64:J71)</f>
        <v>27640.129999999997</v>
      </c>
      <c r="K84" s="182">
        <f>SUM(K30:K48,K71)</f>
        <v>137317.87</v>
      </c>
    </row>
    <row r="85" spans="1:11" ht="23.25" x14ac:dyDescent="0.25">
      <c r="A85" s="40"/>
      <c r="B85" s="40"/>
      <c r="C85" s="40"/>
      <c r="D85" s="150"/>
      <c r="E85" s="40"/>
    </row>
    <row r="86" spans="1:11" ht="23.25" x14ac:dyDescent="0.25">
      <c r="A86" s="40"/>
      <c r="B86" s="40"/>
      <c r="C86" s="40"/>
      <c r="D86" s="150"/>
      <c r="E86" s="40"/>
    </row>
    <row r="87" spans="1:11" x14ac:dyDescent="0.25">
      <c r="A87" s="40"/>
      <c r="B87" s="40"/>
      <c r="C87" s="40"/>
      <c r="D87" s="40"/>
      <c r="E87" s="40"/>
    </row>
    <row r="88" spans="1:11" x14ac:dyDescent="0.25">
      <c r="A88" s="40"/>
      <c r="B88" s="40"/>
      <c r="C88" s="40"/>
      <c r="D88" s="40"/>
      <c r="E88" s="40"/>
    </row>
    <row r="89" spans="1:11" x14ac:dyDescent="0.25">
      <c r="A89" s="40"/>
      <c r="B89" s="40"/>
      <c r="C89" s="40"/>
      <c r="D89" s="40"/>
      <c r="E89" s="40"/>
    </row>
    <row r="90" spans="1:11" ht="33.75" x14ac:dyDescent="0.5">
      <c r="A90" s="40"/>
      <c r="B90" s="40"/>
      <c r="C90" s="40"/>
      <c r="D90" s="272" t="s">
        <v>68</v>
      </c>
      <c r="E90" s="40"/>
    </row>
    <row r="91" spans="1:11" ht="33.75" x14ac:dyDescent="0.5">
      <c r="A91" s="40"/>
      <c r="B91" s="40"/>
      <c r="C91" s="40"/>
      <c r="D91" s="272" t="s">
        <v>69</v>
      </c>
      <c r="E91" s="40"/>
    </row>
    <row r="92" spans="1:11" ht="33.75" x14ac:dyDescent="0.5">
      <c r="A92" s="41"/>
      <c r="B92" s="40"/>
      <c r="C92" s="40"/>
      <c r="D92" s="272" t="s">
        <v>161</v>
      </c>
      <c r="E92" s="40"/>
    </row>
    <row r="95" spans="1:11" ht="21" x14ac:dyDescent="0.35">
      <c r="A95" s="183" t="s">
        <v>162</v>
      </c>
      <c r="K95" s="179"/>
    </row>
    <row r="98" spans="1:1" ht="21" x14ac:dyDescent="0.35">
      <c r="A98" s="183" t="s">
        <v>70</v>
      </c>
    </row>
  </sheetData>
  <mergeCells count="96">
    <mergeCell ref="L61:L62"/>
    <mergeCell ref="A66:C66"/>
    <mergeCell ref="K35:K37"/>
    <mergeCell ref="I35:I37"/>
    <mergeCell ref="J35:J37"/>
    <mergeCell ref="H35:H37"/>
    <mergeCell ref="A35:A37"/>
    <mergeCell ref="F35:F37"/>
    <mergeCell ref="G35:G37"/>
    <mergeCell ref="E35:E37"/>
    <mergeCell ref="B35:B37"/>
    <mergeCell ref="C35:C37"/>
    <mergeCell ref="D35:D37"/>
    <mergeCell ref="L14:L16"/>
    <mergeCell ref="L35:L37"/>
    <mergeCell ref="N12:N13"/>
    <mergeCell ref="N33:N34"/>
    <mergeCell ref="N35:N37"/>
    <mergeCell ref="M35:M37"/>
    <mergeCell ref="N14:N16"/>
    <mergeCell ref="A6:M7"/>
    <mergeCell ref="A12:M13"/>
    <mergeCell ref="A33:M34"/>
    <mergeCell ref="A8:M11"/>
    <mergeCell ref="G14:G16"/>
    <mergeCell ref="H14:H16"/>
    <mergeCell ref="I14:I16"/>
    <mergeCell ref="E14:E16"/>
    <mergeCell ref="F14:F16"/>
    <mergeCell ref="J14:J16"/>
    <mergeCell ref="M14:M16"/>
    <mergeCell ref="C14:C16"/>
    <mergeCell ref="K14:K16"/>
    <mergeCell ref="A14:A16"/>
    <mergeCell ref="D14:D16"/>
    <mergeCell ref="B14:B16"/>
    <mergeCell ref="A56:B56"/>
    <mergeCell ref="A51:B51"/>
    <mergeCell ref="A52:B52"/>
    <mergeCell ref="A53:B53"/>
    <mergeCell ref="H51:H55"/>
    <mergeCell ref="J51:J55"/>
    <mergeCell ref="K51:K55"/>
    <mergeCell ref="L51:L55"/>
    <mergeCell ref="M51:M55"/>
    <mergeCell ref="I57:I58"/>
    <mergeCell ref="J57:J58"/>
    <mergeCell ref="K57:K58"/>
    <mergeCell ref="L57:L58"/>
    <mergeCell ref="M57:M58"/>
    <mergeCell ref="H56:I56"/>
    <mergeCell ref="I51:I55"/>
    <mergeCell ref="B57:B58"/>
    <mergeCell ref="C57:C58"/>
    <mergeCell ref="D57:D58"/>
    <mergeCell ref="E57:E58"/>
    <mergeCell ref="F57:F58"/>
    <mergeCell ref="B59:B60"/>
    <mergeCell ref="C59:C60"/>
    <mergeCell ref="D59:D60"/>
    <mergeCell ref="E59:E60"/>
    <mergeCell ref="F59:F60"/>
    <mergeCell ref="H61:H62"/>
    <mergeCell ref="I61:I62"/>
    <mergeCell ref="J61:J62"/>
    <mergeCell ref="K61:K62"/>
    <mergeCell ref="G57:G58"/>
    <mergeCell ref="H57:H58"/>
    <mergeCell ref="G59:G60"/>
    <mergeCell ref="H59:H60"/>
    <mergeCell ref="K75:K77"/>
    <mergeCell ref="L75:L77"/>
    <mergeCell ref="M75:M77"/>
    <mergeCell ref="A74:K74"/>
    <mergeCell ref="I59:I60"/>
    <mergeCell ref="J59:J60"/>
    <mergeCell ref="K59:K60"/>
    <mergeCell ref="A71:B71"/>
    <mergeCell ref="M59:M60"/>
    <mergeCell ref="L59:L60"/>
    <mergeCell ref="B61:B62"/>
    <mergeCell ref="C61:C62"/>
    <mergeCell ref="D61:D62"/>
    <mergeCell ref="E61:E62"/>
    <mergeCell ref="F61:F62"/>
    <mergeCell ref="G61:G62"/>
    <mergeCell ref="F75:F77"/>
    <mergeCell ref="G75:G77"/>
    <mergeCell ref="H75:H77"/>
    <mergeCell ref="I75:I77"/>
    <mergeCell ref="J75:J77"/>
    <mergeCell ref="A75:A77"/>
    <mergeCell ref="B75:B77"/>
    <mergeCell ref="C75:C77"/>
    <mergeCell ref="D75:D77"/>
    <mergeCell ref="E75:E77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r:id="rId1"/>
  <headerFooter>
    <oddFooter>Página &amp;P</oddFoot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workbookViewId="0">
      <selection activeCell="A3" sqref="A3:L15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54" t="s">
        <v>32</v>
      </c>
      <c r="B3" s="55"/>
      <c r="C3" s="55"/>
      <c r="D3" s="55"/>
      <c r="E3" s="55"/>
      <c r="F3" s="55"/>
      <c r="G3" s="56"/>
      <c r="H3" s="57"/>
      <c r="I3" s="55"/>
      <c r="J3" s="58"/>
      <c r="K3" s="55"/>
      <c r="L3" s="59"/>
    </row>
    <row r="4" spans="1:12" ht="15" customHeight="1" x14ac:dyDescent="0.25">
      <c r="A4" s="216"/>
      <c r="B4" s="217"/>
      <c r="C4" s="99"/>
      <c r="D4" s="99"/>
      <c r="E4" s="99"/>
      <c r="F4" s="99"/>
      <c r="G4" s="100"/>
      <c r="H4" s="207" t="s">
        <v>7</v>
      </c>
      <c r="I4" s="210" t="s">
        <v>36</v>
      </c>
      <c r="J4" s="207" t="s">
        <v>33</v>
      </c>
      <c r="K4" s="210" t="s">
        <v>9</v>
      </c>
      <c r="L4" s="207" t="s">
        <v>10</v>
      </c>
    </row>
    <row r="5" spans="1:12" ht="11.25" customHeight="1" thickBot="1" x14ac:dyDescent="0.3">
      <c r="A5" s="218" t="s">
        <v>34</v>
      </c>
      <c r="B5" s="219"/>
      <c r="C5" s="101" t="s">
        <v>2</v>
      </c>
      <c r="D5" s="101" t="s">
        <v>35</v>
      </c>
      <c r="E5" s="101" t="s">
        <v>4</v>
      </c>
      <c r="F5" s="101" t="s">
        <v>5</v>
      </c>
      <c r="G5" s="102" t="s">
        <v>6</v>
      </c>
      <c r="H5" s="208"/>
      <c r="I5" s="208"/>
      <c r="J5" s="208"/>
      <c r="K5" s="208"/>
      <c r="L5" s="208"/>
    </row>
    <row r="6" spans="1:12" ht="15.75" hidden="1" customHeight="1" thickBot="1" x14ac:dyDescent="0.3">
      <c r="A6" s="220"/>
      <c r="B6" s="221"/>
      <c r="C6" s="103"/>
      <c r="D6" s="103"/>
      <c r="E6" s="103"/>
      <c r="F6" s="103"/>
      <c r="G6" s="102" t="s">
        <v>37</v>
      </c>
      <c r="H6" s="208"/>
      <c r="I6" s="208"/>
      <c r="J6" s="208"/>
      <c r="K6" s="208"/>
      <c r="L6" s="208"/>
    </row>
    <row r="7" spans="1:12" x14ac:dyDescent="0.25">
      <c r="A7" s="104"/>
      <c r="B7" s="105"/>
      <c r="C7" s="103"/>
      <c r="D7" s="103"/>
      <c r="E7" s="103"/>
      <c r="F7" s="103"/>
      <c r="G7" s="102"/>
      <c r="H7" s="208"/>
      <c r="I7" s="208"/>
      <c r="J7" s="208"/>
      <c r="K7" s="208"/>
      <c r="L7" s="208"/>
    </row>
    <row r="8" spans="1:12" x14ac:dyDescent="0.25">
      <c r="A8" s="106" t="s">
        <v>38</v>
      </c>
      <c r="B8" s="107" t="s">
        <v>39</v>
      </c>
      <c r="C8" s="108"/>
      <c r="D8" s="108"/>
      <c r="E8" s="108"/>
      <c r="F8" s="108"/>
      <c r="G8" s="109"/>
      <c r="H8" s="209"/>
      <c r="I8" s="209"/>
      <c r="J8" s="209"/>
      <c r="K8" s="209"/>
      <c r="L8" s="209"/>
    </row>
    <row r="9" spans="1:12" x14ac:dyDescent="0.25">
      <c r="A9" s="215"/>
      <c r="B9" s="215"/>
      <c r="C9" s="110"/>
      <c r="D9" s="110"/>
      <c r="E9" s="110"/>
      <c r="F9" s="110"/>
      <c r="G9" s="110"/>
      <c r="H9" s="215"/>
      <c r="I9" s="215"/>
      <c r="J9" s="110"/>
      <c r="K9" s="110"/>
      <c r="L9" s="110"/>
    </row>
    <row r="10" spans="1:12" x14ac:dyDescent="0.25">
      <c r="A10" s="96" t="s">
        <v>40</v>
      </c>
      <c r="B10" s="262">
        <v>43699</v>
      </c>
      <c r="C10" s="263" t="s">
        <v>42</v>
      </c>
      <c r="D10" s="267" t="s">
        <v>43</v>
      </c>
      <c r="E10" s="267" t="s">
        <v>44</v>
      </c>
      <c r="F10" s="261" t="s">
        <v>31</v>
      </c>
      <c r="G10" s="261" t="s">
        <v>17</v>
      </c>
      <c r="H10" s="268">
        <v>27378</v>
      </c>
      <c r="I10" s="258" t="s">
        <v>45</v>
      </c>
      <c r="J10" s="259">
        <v>980.50699999999995</v>
      </c>
      <c r="K10" s="265" t="s">
        <v>16</v>
      </c>
      <c r="L10" s="261" t="s">
        <v>26</v>
      </c>
    </row>
    <row r="11" spans="1:12" x14ac:dyDescent="0.25">
      <c r="A11" s="96" t="s">
        <v>41</v>
      </c>
      <c r="B11" s="262"/>
      <c r="C11" s="264"/>
      <c r="D11" s="267"/>
      <c r="E11" s="267"/>
      <c r="F11" s="261"/>
      <c r="G11" s="261"/>
      <c r="H11" s="269"/>
      <c r="I11" s="258"/>
      <c r="J11" s="259"/>
      <c r="K11" s="266"/>
      <c r="L11" s="261"/>
    </row>
    <row r="12" spans="1:12" x14ac:dyDescent="0.25">
      <c r="A12" s="96" t="s">
        <v>46</v>
      </c>
      <c r="B12" s="262">
        <v>43705</v>
      </c>
      <c r="C12" s="263" t="s">
        <v>56</v>
      </c>
      <c r="D12" s="267" t="s">
        <v>57</v>
      </c>
      <c r="E12" s="267" t="s">
        <v>48</v>
      </c>
      <c r="F12" s="261" t="s">
        <v>31</v>
      </c>
      <c r="G12" s="261" t="s">
        <v>17</v>
      </c>
      <c r="H12" s="268">
        <v>29178</v>
      </c>
      <c r="I12" s="258" t="s">
        <v>45</v>
      </c>
      <c r="J12" s="259">
        <v>1048.3399999999999</v>
      </c>
      <c r="K12" s="260" t="s">
        <v>16</v>
      </c>
      <c r="L12" s="261" t="s">
        <v>26</v>
      </c>
    </row>
    <row r="13" spans="1:12" x14ac:dyDescent="0.25">
      <c r="A13" s="97" t="s">
        <v>47</v>
      </c>
      <c r="B13" s="262"/>
      <c r="C13" s="264"/>
      <c r="D13" s="267"/>
      <c r="E13" s="267"/>
      <c r="F13" s="261"/>
      <c r="G13" s="261"/>
      <c r="H13" s="269"/>
      <c r="I13" s="258"/>
      <c r="J13" s="259"/>
      <c r="K13" s="260"/>
      <c r="L13" s="261"/>
    </row>
    <row r="14" spans="1:12" x14ac:dyDescent="0.25">
      <c r="A14" s="98" t="s">
        <v>49</v>
      </c>
      <c r="B14" s="262">
        <v>43706</v>
      </c>
      <c r="C14" s="263" t="s">
        <v>53</v>
      </c>
      <c r="D14" s="263" t="s">
        <v>54</v>
      </c>
      <c r="E14" s="263" t="s">
        <v>55</v>
      </c>
      <c r="F14" s="261" t="s">
        <v>31</v>
      </c>
      <c r="G14" s="261" t="s">
        <v>17</v>
      </c>
      <c r="H14" s="257">
        <v>27378</v>
      </c>
      <c r="I14" s="258" t="s">
        <v>45</v>
      </c>
      <c r="J14" s="259">
        <v>2158.1999999999998</v>
      </c>
      <c r="K14" s="260" t="s">
        <v>16</v>
      </c>
      <c r="L14" s="261" t="s">
        <v>19</v>
      </c>
    </row>
    <row r="15" spans="1:12" x14ac:dyDescent="0.25">
      <c r="A15" s="97" t="s">
        <v>50</v>
      </c>
      <c r="B15" s="262"/>
      <c r="C15" s="264"/>
      <c r="D15" s="264"/>
      <c r="E15" s="264"/>
      <c r="F15" s="261"/>
      <c r="G15" s="261"/>
      <c r="H15" s="257"/>
      <c r="I15" s="258"/>
      <c r="J15" s="259"/>
      <c r="K15" s="260"/>
      <c r="L15" s="261"/>
    </row>
    <row r="16" spans="1:12" ht="16.5" thickBot="1" x14ac:dyDescent="0.3">
      <c r="A16" s="67"/>
      <c r="B16" s="65"/>
      <c r="C16" s="64"/>
      <c r="D16" s="64"/>
      <c r="E16" s="64"/>
      <c r="F16" s="64"/>
      <c r="G16" s="68"/>
      <c r="H16" s="69"/>
      <c r="I16" s="70"/>
      <c r="J16" s="71"/>
      <c r="K16" s="72"/>
      <c r="L16" s="64"/>
    </row>
    <row r="17" spans="1:12" ht="29.25" thickBot="1" x14ac:dyDescent="0.5">
      <c r="A17" s="40"/>
      <c r="B17" s="40"/>
      <c r="C17" s="61"/>
      <c r="D17" s="62"/>
      <c r="E17" s="41"/>
      <c r="F17" s="255" t="s">
        <v>14</v>
      </c>
      <c r="G17" s="256"/>
      <c r="H17" s="111">
        <f>SUM(H10:H11:H12:H13,H14,H15)</f>
        <v>83934</v>
      </c>
      <c r="I17" s="63"/>
      <c r="J17" s="94">
        <f>SUM(J10,J15)</f>
        <v>980.50699999999995</v>
      </c>
      <c r="K17" s="40"/>
      <c r="L17" s="40"/>
    </row>
  </sheetData>
  <mergeCells count="44">
    <mergeCell ref="A4:B4"/>
    <mergeCell ref="H4:H8"/>
    <mergeCell ref="J4:J8"/>
    <mergeCell ref="K4:K8"/>
    <mergeCell ref="L4:L8"/>
    <mergeCell ref="A5:B5"/>
    <mergeCell ref="A6:B6"/>
    <mergeCell ref="I4:I8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L14:L15"/>
    <mergeCell ref="B14:B15"/>
    <mergeCell ref="C14:C15"/>
    <mergeCell ref="D14:D15"/>
    <mergeCell ref="E14:E15"/>
    <mergeCell ref="F14:F15"/>
    <mergeCell ref="G14:G15"/>
    <mergeCell ref="F17:G17"/>
    <mergeCell ref="H14:H15"/>
    <mergeCell ref="I14:I15"/>
    <mergeCell ref="J14:J15"/>
    <mergeCell ref="K14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Ximena Paiva</cp:lastModifiedBy>
  <cp:lastPrinted>2019-12-04T19:11:42Z</cp:lastPrinted>
  <dcterms:created xsi:type="dcterms:W3CDTF">2011-04-07T12:29:15Z</dcterms:created>
  <dcterms:modified xsi:type="dcterms:W3CDTF">2019-12-04T19:15:34Z</dcterms:modified>
</cp:coreProperties>
</file>