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9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59" i="1" l="1"/>
  <c r="J57" i="1" l="1"/>
  <c r="H57" i="1"/>
  <c r="K47" i="1" l="1"/>
  <c r="J47" i="1"/>
  <c r="H47" i="1"/>
  <c r="K41" i="1" l="1"/>
  <c r="J41" i="1"/>
  <c r="H41" i="1"/>
  <c r="K29" i="1" l="1"/>
  <c r="K59" i="1" s="1"/>
  <c r="J29" i="1"/>
  <c r="J59" i="1" s="1"/>
  <c r="H29" i="1" l="1"/>
  <c r="J17" i="2" l="1"/>
  <c r="H17" i="2"/>
</calcChain>
</file>

<file path=xl/sharedStrings.xml><?xml version="1.0" encoding="utf-8"?>
<sst xmlns="http://schemas.openxmlformats.org/spreadsheetml/2006/main" count="259" uniqueCount="140">
  <si>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</si>
  <si>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</si>
  <si>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</si>
  <si>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</si>
  <si>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</si>
  <si>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</si>
  <si>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</si>
  <si>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</si>
  <si>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</si>
  <si>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</si>
  <si>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</si>
  <si>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</si>
  <si>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</si>
  <si>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</si>
  <si>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</si>
  <si>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</si>
  <si>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</si>
  <si>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</si>
  <si>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</si>
  <si>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</si>
  <si>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ALTURA MÁXIMA</t>
  </si>
  <si>
    <t>LGUC., OGUC., Y PRC</t>
  </si>
  <si>
    <t>SUPERFICIE DEL TERRENO</t>
  </si>
  <si>
    <t>SUPERFIECIE DEL TERRENO</t>
  </si>
  <si>
    <t>MODIFICACION</t>
  </si>
  <si>
    <t>A. MONARDES</t>
  </si>
  <si>
    <t>A. ESPEJO</t>
  </si>
  <si>
    <t>AMPLIACION MENOR</t>
  </si>
  <si>
    <t>AMPLIACION MAYOR</t>
  </si>
  <si>
    <t>S/REV</t>
  </si>
  <si>
    <r>
      <rPr>
        <b/>
        <sz val="22"/>
        <color theme="1"/>
        <rFont val="Arial"/>
        <family val="2"/>
      </rPr>
      <t>RESOLUCIONES</t>
    </r>
    <r>
      <rPr>
        <sz val="22"/>
        <color theme="1"/>
        <rFont val="Arial"/>
        <family val="2"/>
      </rPr>
      <t xml:space="preserve"> </t>
    </r>
  </si>
  <si>
    <t>SUPERFCIE TERRENO</t>
  </si>
  <si>
    <t>RESOLUCIÓN</t>
  </si>
  <si>
    <t>DIRECCIÓN</t>
  </si>
  <si>
    <t>DESCRIPCION DEL PROYECTO</t>
  </si>
  <si>
    <t>TERRENOS</t>
  </si>
  <si>
    <t>N°</t>
  </si>
  <si>
    <t>FECHA</t>
  </si>
  <si>
    <t>2491-A</t>
  </si>
  <si>
    <t>LR-2527</t>
  </si>
  <si>
    <t>SOCIEDAD DE INVERSIONES Y SERVICIO INVER S.A.</t>
  </si>
  <si>
    <t xml:space="preserve">CARLOS SILVA VILDOSOLA </t>
  </si>
  <si>
    <t>CATALINA RIVERA</t>
  </si>
  <si>
    <t>FUSION</t>
  </si>
  <si>
    <t>2492-A</t>
  </si>
  <si>
    <t>LR-2528</t>
  </si>
  <si>
    <t>ROBERTO GONZALEZ</t>
  </si>
  <si>
    <t>2493-A</t>
  </si>
  <si>
    <t>LR-2529</t>
  </si>
  <si>
    <t>OBRA NUEVA</t>
  </si>
  <si>
    <t>SANDRA SABAJ DIMES</t>
  </si>
  <si>
    <t>23 DE FEBRERO 8915 Y 8931</t>
  </si>
  <si>
    <t>RAUL CORREA</t>
  </si>
  <si>
    <t>MARIA KOSLER / JOSE KOSLER</t>
  </si>
  <si>
    <t xml:space="preserve">GUEMES 245 </t>
  </si>
  <si>
    <t>ALTERACION</t>
  </si>
  <si>
    <t>A N T E P R O Y E C T O S</t>
  </si>
  <si>
    <t>PERMISO N°</t>
  </si>
  <si>
    <t>RESOLUCION FECHA</t>
  </si>
  <si>
    <t>DESCIPCION PROYECTO</t>
  </si>
  <si>
    <t>SUPERFICIE M2</t>
  </si>
  <si>
    <t>NORMAS ESPCIALES</t>
  </si>
  <si>
    <t>ANTEPROYECTO</t>
  </si>
  <si>
    <t xml:space="preserve">LA REINA, </t>
  </si>
  <si>
    <t>9M</t>
  </si>
  <si>
    <t xml:space="preserve">LGUC.,OGUC., Y PRC </t>
  </si>
  <si>
    <t>NUEVOS DESARROLLOS S.A.</t>
  </si>
  <si>
    <t>LOCAL</t>
  </si>
  <si>
    <t>ESTADISTICAS DE PERMISOS, RESOLUCIONES Y OTROS  MES DE MARZO 2020</t>
  </si>
  <si>
    <t>02/03/2020</t>
  </si>
  <si>
    <t>JORGE OYARZUN VALENZUELA / ANGELICA GAJARDO KOHAN</t>
  </si>
  <si>
    <t>AV. ALCALDE FERNANDO CASTILLO VELASCO 8140</t>
  </si>
  <si>
    <t>ANGELA GAJARDO KOHAN</t>
  </si>
  <si>
    <t>PIERDE DFL N°2/59 OGUC., LGUC., Y PRC</t>
  </si>
  <si>
    <t>JOSE SAN MARTIN PRIETO</t>
  </si>
  <si>
    <t>PRESIDENTE OVALLE 6495</t>
  </si>
  <si>
    <t>ENRIQUE BROWNE CALVO</t>
  </si>
  <si>
    <t>LGUC., OGUC Y PRC</t>
  </si>
  <si>
    <t>MAURICIO GAETE GUERRA</t>
  </si>
  <si>
    <t>GOETHE 2250</t>
  </si>
  <si>
    <t>LEONARDO GAETE VALDES</t>
  </si>
  <si>
    <t>SOCIEDAD DE INVERSIONES METROPOLI LTDA.</t>
  </si>
  <si>
    <t>AV. LARRAIN 6367</t>
  </si>
  <si>
    <t>MIGUEL PEREZ ROJAS</t>
  </si>
  <si>
    <t>RESTAURANTE</t>
  </si>
  <si>
    <t>ANTONIO ISUANI LARRUY / NELDA ISUANI LARRUY</t>
  </si>
  <si>
    <t>SAN LORENZO 101-E</t>
  </si>
  <si>
    <t>LEONIDAS LAUTARI ESCAFF</t>
  </si>
  <si>
    <t>MARCELO PARRA BUSTAMANTE</t>
  </si>
  <si>
    <t>SIMON BOLIVAR 8160-I</t>
  </si>
  <si>
    <t>RICARDO FRANULIC MORAGA</t>
  </si>
  <si>
    <t>06/03/2020</t>
  </si>
  <si>
    <t>AV. LARRAIN 5862 L-B2008- 2012-MP2090-2100</t>
  </si>
  <si>
    <t>FRANCISCO PRADO NAVARRO</t>
  </si>
  <si>
    <t>AV. LARRAIN 5862 L-BM940-944-948-BD946</t>
  </si>
  <si>
    <t>IGNACIO ESPINOZA AHUMADA</t>
  </si>
  <si>
    <t>PATRICIA RAMOS ALCAYAGA</t>
  </si>
  <si>
    <t>AV. TOBALABA 7601</t>
  </si>
  <si>
    <t>GABRIELA MISLEH VALDERRAMA</t>
  </si>
  <si>
    <t>2502-A</t>
  </si>
  <si>
    <t>INMOBILIARIA GABRIELA</t>
  </si>
  <si>
    <t>JORGE ALESSADRI 255-277 Y OS HILANDEROS 8500</t>
  </si>
  <si>
    <t>CRISTIAN CONTRERAS TRONCOSO</t>
  </si>
  <si>
    <t>LR 2538</t>
  </si>
  <si>
    <t>CLUB AEREO DE SANTIAGO</t>
  </si>
  <si>
    <t>AERÓDROMO EULOGIO SANCHEZ ERRAZURIZ</t>
  </si>
  <si>
    <t>RODRIGO FERRER LAVANDEROS</t>
  </si>
  <si>
    <t>MARURICIO FUENTES PENRROZ</t>
  </si>
  <si>
    <t>CENTRO DE ENTRENAMIENTO / BODEGA</t>
  </si>
  <si>
    <t>INMOBILIARIA CRILLON S.A.</t>
  </si>
  <si>
    <t>LORELEY 1579</t>
  </si>
  <si>
    <t>MATIAS GONZALEZ / MARCELA DEMARIA</t>
  </si>
  <si>
    <t>JAIME MEYER POZZO</t>
  </si>
  <si>
    <t>BENEFICIO FUSION ART. 63, LGUC, LEY 19537, COPORP. INMOB. (TIPO A)</t>
  </si>
  <si>
    <t>INMOBILIARIA TOWNHOUSE LA REINA II SPA</t>
  </si>
  <si>
    <t>LOS CORCOLENES 6900</t>
  </si>
  <si>
    <t>CECILIA DUQUE VIDELA</t>
  </si>
  <si>
    <t>DFL N° 2/59, ART. 6.1.8 DE LA OGUC, LEY 19537 DE COP. INMOB. TIPO A, LGUC, OGUC Y PRC</t>
  </si>
  <si>
    <t>FMP LTDA.</t>
  </si>
  <si>
    <t>PRINCIPE DE GALES 6001</t>
  </si>
  <si>
    <t>MARCELA VILLARROEL ARESTIZABAL</t>
  </si>
  <si>
    <t>VETERINARIA</t>
  </si>
  <si>
    <t>JUAN HASSI SABAL</t>
  </si>
  <si>
    <t>AV. ALCALDE FERNANDO CASTILLO VELASCO 7138</t>
  </si>
  <si>
    <t>JOSE REYES MORANDE</t>
  </si>
  <si>
    <t>M. GARRIDO</t>
  </si>
  <si>
    <t>INMOBILIARIA PEUMO SPA</t>
  </si>
  <si>
    <t>NOCEDAL 7205</t>
  </si>
  <si>
    <t>JOSE UGARTE G.</t>
  </si>
  <si>
    <t>RIEGO: SUBZONA R1 AMAGADA POR INUNDACION</t>
  </si>
  <si>
    <t>MARIA ROCAGLIOLO BERTOLOTTO</t>
  </si>
  <si>
    <t>REINA VICTORIA 6158</t>
  </si>
  <si>
    <t>JOSE PRIETO NOGUERA</t>
  </si>
  <si>
    <t>JOSE LUIS MEYER POZZO</t>
  </si>
  <si>
    <t>LEY 19537 COPROP. INMOBILIARIA (TIPO-A) LGUC., OGUC, PRC</t>
  </si>
  <si>
    <t xml:space="preserve">TOTAL </t>
  </si>
  <si>
    <t>CLE/MGA/mpa.</t>
  </si>
  <si>
    <t>CARLOS LINEROS ECHEVERRIA</t>
  </si>
  <si>
    <t>ARQUITECTO</t>
  </si>
  <si>
    <t>DIRECTOR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</si>
</sst>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* #,##0_ ;_ &quot;$&quot;* \-#,##0_ ;_ &quot;$&quot;* &quot;-&quot;_ ;_ @_ "/>
    <numFmt numFmtId="164" formatCode="&quot;$&quot;\ #,##0"/>
    <numFmt numFmtId="165" formatCode="#,##0.000"/>
    <numFmt numFmtId="166" formatCode="#,##0.0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6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4" borderId="8" xfId="0" applyFill="1" applyBorder="1"/>
    <xf numFmtId="0" fontId="0" fillId="4" borderId="11" xfId="0" applyFill="1" applyBorder="1"/>
    <xf numFmtId="0" fontId="7" fillId="0" borderId="12" xfId="0" applyFont="1" applyBorder="1" applyAlignment="1">
      <alignment horizontal="center"/>
    </xf>
    <xf numFmtId="0" fontId="7" fillId="0" borderId="0" xfId="0" applyFont="1" applyBorder="1"/>
    <xf numFmtId="14" fontId="1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2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4" fontId="12" fillId="3" borderId="0" xfId="0" applyNumberFormat="1" applyFont="1" applyFill="1" applyBorder="1" applyAlignment="1">
      <alignment horizontal="right"/>
    </xf>
    <xf numFmtId="0" fontId="0" fillId="0" borderId="0" xfId="0"/>
    <xf numFmtId="0" fontId="14" fillId="0" borderId="0" xfId="0" applyFont="1"/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2" fontId="1" fillId="0" borderId="12" xfId="1" applyFont="1" applyBorder="1" applyAlignment="1">
      <alignment horizontal="right" vertical="center"/>
    </xf>
    <xf numFmtId="42" fontId="1" fillId="0" borderId="12" xfId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42" fontId="12" fillId="2" borderId="12" xfId="1" applyFont="1" applyFill="1" applyBorder="1" applyAlignment="1">
      <alignment horizontal="right"/>
    </xf>
    <xf numFmtId="0" fontId="3" fillId="2" borderId="12" xfId="0" applyFont="1" applyFill="1" applyBorder="1"/>
    <xf numFmtId="4" fontId="12" fillId="2" borderId="12" xfId="0" applyNumberFormat="1" applyFont="1" applyFill="1" applyBorder="1" applyAlignment="1">
      <alignment horizontal="right"/>
    </xf>
    <xf numFmtId="42" fontId="12" fillId="3" borderId="0" xfId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center" vertical="center"/>
    </xf>
    <xf numFmtId="0" fontId="18" fillId="5" borderId="18" xfId="0" applyFont="1" applyFill="1" applyBorder="1"/>
    <xf numFmtId="0" fontId="3" fillId="5" borderId="19" xfId="0" applyFont="1" applyFill="1" applyBorder="1"/>
    <xf numFmtId="0" fontId="8" fillId="5" borderId="19" xfId="0" applyFont="1" applyFill="1" applyBorder="1" applyAlignment="1">
      <alignment horizontal="center"/>
    </xf>
    <xf numFmtId="3" fontId="5" fillId="5" borderId="19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0" fontId="3" fillId="5" borderId="20" xfId="0" applyFont="1" applyFill="1" applyBorder="1"/>
    <xf numFmtId="0" fontId="20" fillId="0" borderId="0" xfId="0" applyFont="1"/>
    <xf numFmtId="0" fontId="21" fillId="0" borderId="0" xfId="0" applyFont="1"/>
    <xf numFmtId="0" fontId="22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/>
    <xf numFmtId="0" fontId="23" fillId="0" borderId="12" xfId="0" applyFont="1" applyBorder="1" applyAlignment="1">
      <alignment horizont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top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vertical="top" wrapText="1"/>
    </xf>
    <xf numFmtId="0" fontId="17" fillId="3" borderId="34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42" fontId="12" fillId="2" borderId="38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Border="1" applyAlignment="1">
      <alignment horizontal="right" vertical="center"/>
    </xf>
    <xf numFmtId="167" fontId="1" fillId="0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/>
    <xf numFmtId="42" fontId="12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/>
    <xf numFmtId="2" fontId="12" fillId="2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2" borderId="19" xfId="0" applyFont="1" applyFill="1" applyBorder="1"/>
    <xf numFmtId="0" fontId="8" fillId="2" borderId="19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0" fontId="3" fillId="2" borderId="20" xfId="0" applyFont="1" applyFill="1" applyBorder="1"/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42" fontId="2" fillId="0" borderId="12" xfId="1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 wrapText="1"/>
    </xf>
    <xf numFmtId="2" fontId="12" fillId="2" borderId="12" xfId="0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6" fillId="0" borderId="0" xfId="0" applyFont="1"/>
    <xf numFmtId="0" fontId="3" fillId="3" borderId="0" xfId="0" applyFont="1" applyFill="1"/>
    <xf numFmtId="0" fontId="2" fillId="0" borderId="0" xfId="0" applyFont="1" applyBorder="1" applyAlignment="1">
      <alignment horizontal="left" vertical="center" wrapText="1"/>
    </xf>
    <xf numFmtId="0" fontId="8" fillId="2" borderId="12" xfId="0" applyFont="1" applyFill="1" applyBorder="1"/>
    <xf numFmtId="42" fontId="12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/>
    <xf numFmtId="2" fontId="12" fillId="2" borderId="12" xfId="0" applyNumberFormat="1" applyFont="1" applyFill="1" applyBorder="1" applyAlignment="1">
      <alignment horizontal="right"/>
    </xf>
    <xf numFmtId="0" fontId="3" fillId="2" borderId="19" xfId="0" applyFont="1" applyFill="1" applyBorder="1"/>
    <xf numFmtId="0" fontId="8" fillId="2" borderId="19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14" fontId="1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8" fillId="2" borderId="18" xfId="0" applyFont="1" applyFill="1" applyBorder="1"/>
    <xf numFmtId="0" fontId="3" fillId="2" borderId="40" xfId="0" applyFont="1" applyFill="1" applyBorder="1"/>
    <xf numFmtId="0" fontId="2" fillId="0" borderId="12" xfId="0" applyFont="1" applyBorder="1" applyAlignment="1">
      <alignment horizontal="center" vertical="center" wrapText="1"/>
    </xf>
    <xf numFmtId="42" fontId="1" fillId="0" borderId="26" xfId="0" applyNumberFormat="1" applyFont="1" applyFill="1" applyBorder="1" applyAlignment="1">
      <alignment horizontal="left" vertical="center" wrapText="1"/>
    </xf>
    <xf numFmtId="42" fontId="1" fillId="0" borderId="35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6" fontId="2" fillId="0" borderId="26" xfId="0" applyNumberFormat="1" applyFont="1" applyBorder="1" applyAlignment="1">
      <alignment horizontal="right" vertical="center"/>
    </xf>
    <xf numFmtId="166" fontId="2" fillId="0" borderId="35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17" fillId="3" borderId="23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42" fontId="6" fillId="0" borderId="26" xfId="0" applyNumberFormat="1" applyFont="1" applyFill="1" applyBorder="1" applyAlignment="1">
      <alignment horizontal="left" vertical="center" wrapText="1"/>
    </xf>
    <xf numFmtId="42" fontId="6" fillId="0" borderId="35" xfId="0" applyNumberFormat="1" applyFont="1" applyFill="1" applyBorder="1" applyAlignment="1">
      <alignment horizontal="left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righ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42" fontId="6" fillId="0" borderId="12" xfId="0" applyNumberFormat="1" applyFont="1" applyFill="1" applyBorder="1" applyAlignment="1">
      <alignment horizontal="center" vertical="center" wrapText="1"/>
    </xf>
    <xf numFmtId="0" fontId="28" fillId="2" borderId="12" xfId="0" applyFont="1" applyFill="1" applyBorder="1"/>
    <xf numFmtId="0" fontId="0" fillId="2" borderId="12" xfId="0" applyFill="1" applyBorder="1"/>
    <xf numFmtId="4" fontId="27" fillId="2" borderId="12" xfId="0" applyNumberFormat="1" applyFont="1" applyFill="1" applyBorder="1"/>
    <xf numFmtId="4" fontId="21" fillId="2" borderId="12" xfId="0" applyNumberFormat="1" applyFont="1" applyFill="1" applyBorder="1"/>
    <xf numFmtId="0" fontId="29" fillId="0" borderId="0" xfId="0" applyFont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482601</xdr:colOff>
      <xdr:row>7</xdr:row>
      <xdr:rowOff>25400</xdr:rowOff>
    </xdr:from>
    <xdr:to>
      <xdr:col>2</xdr:col>
      <xdr:colOff>1537607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1" y="368300"/>
          <a:ext cx="2693306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topLeftCell="A33" zoomScale="75" zoomScaleNormal="75" zoomScaleSheetLayoutView="100" zoomScalePageLayoutView="50" workbookViewId="0">
      <pane xSplit="25185" topLeftCell="L1"/>
      <selection activeCell="E61" sqref="E61"/>
      <selection pane="topRight" activeCell="L75" sqref="L75"/>
    </sheetView>
  </sheetViews>
  <sheetFormatPr baseColWidth="10" defaultRowHeight="15" x14ac:dyDescent="0.25"/>
  <cols>
    <col min="1" max="1" width="11" customWidth="1"/>
    <col min="2" max="2" width="13.42578125" customWidth="1"/>
    <col min="3" max="3" width="44.42578125" customWidth="1"/>
    <col min="4" max="4" width="45.42578125" customWidth="1"/>
    <col min="5" max="5" width="43.7109375" customWidth="1"/>
    <col min="6" max="6" width="30.28515625" customWidth="1"/>
    <col min="7" max="7" width="23" customWidth="1"/>
    <col min="8" max="8" width="23.7109375" hidden="1" customWidth="1"/>
    <col min="9" max="9" width="37.28515625" customWidth="1"/>
    <col min="10" max="10" width="18.42578125" customWidth="1"/>
    <col min="11" max="11" width="20.7109375" customWidth="1"/>
    <col min="12" max="12" width="29.85546875" customWidth="1"/>
    <col min="13" max="13" width="20" customWidth="1"/>
  </cols>
  <sheetData>
    <row r="1" spans="1:14" ht="4.5" customHeight="1" thickBot="1" x14ac:dyDescent="0.3"/>
    <row r="2" spans="1:14" ht="3" hidden="1" customHeight="1" thickBot="1" x14ac:dyDescent="0.3"/>
    <row r="3" spans="1:14" ht="15.75" hidden="1" thickBot="1" x14ac:dyDescent="0.3"/>
    <row r="4" spans="1:14" ht="15.75" hidden="1" thickBot="1" x14ac:dyDescent="0.3"/>
    <row r="5" spans="1:14" ht="15.75" hidden="1" thickBot="1" x14ac:dyDescent="0.3"/>
    <row r="6" spans="1:14" ht="10.5" customHeight="1" x14ac:dyDescent="0.25">
      <c r="A6" s="187" t="s">
        <v>15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6"/>
    </row>
    <row r="7" spans="1:14" ht="10.5" customHeight="1" thickBot="1" x14ac:dyDescent="0.3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7"/>
    </row>
    <row r="8" spans="1:14" x14ac:dyDescent="0.25">
      <c r="A8" s="197" t="s">
        <v>68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8"/>
    </row>
    <row r="9" spans="1:14" x14ac:dyDescent="0.25">
      <c r="A9" s="199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8"/>
    </row>
    <row r="10" spans="1:14" x14ac:dyDescent="0.25">
      <c r="A10" s="199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8"/>
    </row>
    <row r="11" spans="1:14" ht="15.75" thickBot="1" x14ac:dyDescent="0.3">
      <c r="A11" s="200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19"/>
    </row>
    <row r="12" spans="1:14" x14ac:dyDescent="0.25">
      <c r="A12" s="191" t="s">
        <v>12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79"/>
    </row>
    <row r="13" spans="1:14" ht="15.75" thickBot="1" x14ac:dyDescent="0.3">
      <c r="A13" s="193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80"/>
    </row>
    <row r="14" spans="1:14" x14ac:dyDescent="0.25">
      <c r="A14" s="173" t="s">
        <v>0</v>
      </c>
      <c r="B14" s="173" t="s">
        <v>1</v>
      </c>
      <c r="C14" s="202" t="s">
        <v>2</v>
      </c>
      <c r="D14" s="173" t="s">
        <v>3</v>
      </c>
      <c r="E14" s="173" t="s">
        <v>4</v>
      </c>
      <c r="F14" s="173" t="s">
        <v>5</v>
      </c>
      <c r="G14" s="173" t="s">
        <v>6</v>
      </c>
      <c r="H14" s="173" t="s">
        <v>7</v>
      </c>
      <c r="I14" s="173" t="s">
        <v>8</v>
      </c>
      <c r="J14" s="173" t="s">
        <v>11</v>
      </c>
      <c r="K14" s="172" t="s">
        <v>22</v>
      </c>
      <c r="L14" s="173" t="s">
        <v>9</v>
      </c>
      <c r="M14" s="173" t="s">
        <v>10</v>
      </c>
      <c r="N14" s="172" t="s">
        <v>20</v>
      </c>
    </row>
    <row r="15" spans="1:14" x14ac:dyDescent="0.25">
      <c r="A15" s="173"/>
      <c r="B15" s="173"/>
      <c r="C15" s="202"/>
      <c r="D15" s="173"/>
      <c r="E15" s="173"/>
      <c r="F15" s="175"/>
      <c r="G15" s="175"/>
      <c r="H15" s="175"/>
      <c r="I15" s="175"/>
      <c r="J15" s="175"/>
      <c r="K15" s="173"/>
      <c r="L15" s="175"/>
      <c r="M15" s="175"/>
      <c r="N15" s="173"/>
    </row>
    <row r="16" spans="1:14" ht="15.75" thickBot="1" x14ac:dyDescent="0.3">
      <c r="A16" s="174"/>
      <c r="B16" s="174"/>
      <c r="C16" s="203"/>
      <c r="D16" s="174"/>
      <c r="E16" s="174"/>
      <c r="F16" s="176"/>
      <c r="G16" s="176"/>
      <c r="H16" s="176"/>
      <c r="I16" s="176"/>
      <c r="J16" s="176"/>
      <c r="K16" s="174"/>
      <c r="L16" s="176"/>
      <c r="M16" s="176"/>
      <c r="N16" s="174"/>
    </row>
    <row r="17" spans="1:14" s="39" customFormat="1" x14ac:dyDescent="0.25">
      <c r="A17" s="125"/>
      <c r="B17" s="125"/>
      <c r="C17" s="126"/>
      <c r="D17" s="125"/>
      <c r="E17" s="125"/>
      <c r="F17" s="127"/>
      <c r="G17" s="127"/>
      <c r="H17" s="127"/>
      <c r="I17" s="127"/>
      <c r="J17" s="127"/>
      <c r="K17" s="125"/>
      <c r="L17" s="127"/>
      <c r="M17" s="127"/>
      <c r="N17" s="125"/>
    </row>
    <row r="18" spans="1:14" s="2" customFormat="1" ht="30" x14ac:dyDescent="0.25">
      <c r="A18" s="31">
        <v>14341</v>
      </c>
      <c r="B18" s="41" t="s">
        <v>69</v>
      </c>
      <c r="C18" s="6" t="s">
        <v>70</v>
      </c>
      <c r="D18" s="44" t="s">
        <v>71</v>
      </c>
      <c r="E18" s="6" t="s">
        <v>72</v>
      </c>
      <c r="F18" s="8" t="s">
        <v>18</v>
      </c>
      <c r="G18" s="10" t="s">
        <v>17</v>
      </c>
      <c r="H18" s="45">
        <v>102227</v>
      </c>
      <c r="I18" s="10" t="s">
        <v>49</v>
      </c>
      <c r="J18" s="12">
        <v>62.59</v>
      </c>
      <c r="K18" s="89">
        <v>157.66999999999999</v>
      </c>
      <c r="L18" s="4" t="s">
        <v>73</v>
      </c>
      <c r="M18" s="8" t="s">
        <v>26</v>
      </c>
      <c r="N18" s="20" t="s">
        <v>64</v>
      </c>
    </row>
    <row r="19" spans="1:14" s="3" customFormat="1" ht="15.75" x14ac:dyDescent="0.25">
      <c r="A19" s="31">
        <v>14342</v>
      </c>
      <c r="B19" s="35">
        <v>43893</v>
      </c>
      <c r="C19" s="14" t="s">
        <v>74</v>
      </c>
      <c r="D19" s="14" t="s">
        <v>75</v>
      </c>
      <c r="E19" s="42" t="s">
        <v>76</v>
      </c>
      <c r="F19" s="15" t="s">
        <v>18</v>
      </c>
      <c r="G19" s="15" t="s">
        <v>17</v>
      </c>
      <c r="H19" s="46">
        <v>539438</v>
      </c>
      <c r="I19" s="10" t="s">
        <v>49</v>
      </c>
      <c r="J19" s="13">
        <v>305.22000000000003</v>
      </c>
      <c r="K19" s="13">
        <v>690</v>
      </c>
      <c r="L19" s="4" t="s">
        <v>77</v>
      </c>
      <c r="M19" s="9" t="s">
        <v>25</v>
      </c>
      <c r="N19" s="52" t="s">
        <v>64</v>
      </c>
    </row>
    <row r="20" spans="1:14" s="3" customFormat="1" x14ac:dyDescent="0.25">
      <c r="A20" s="5">
        <v>14343</v>
      </c>
      <c r="B20" s="22">
        <v>43893</v>
      </c>
      <c r="C20" s="14" t="s">
        <v>78</v>
      </c>
      <c r="D20" s="14" t="s">
        <v>79</v>
      </c>
      <c r="E20" s="14" t="s">
        <v>80</v>
      </c>
      <c r="F20" s="9" t="s">
        <v>18</v>
      </c>
      <c r="G20" s="70" t="s">
        <v>17</v>
      </c>
      <c r="H20" s="46">
        <v>234192</v>
      </c>
      <c r="I20" s="10" t="s">
        <v>28</v>
      </c>
      <c r="J20" s="13">
        <v>208.82</v>
      </c>
      <c r="K20" s="13">
        <v>330.2</v>
      </c>
      <c r="L20" s="4" t="s">
        <v>16</v>
      </c>
      <c r="M20" s="8" t="s">
        <v>19</v>
      </c>
      <c r="N20" s="24" t="s">
        <v>64</v>
      </c>
    </row>
    <row r="21" spans="1:14" s="2" customFormat="1" ht="30" x14ac:dyDescent="0.25">
      <c r="A21" s="5">
        <v>14344</v>
      </c>
      <c r="B21" s="22">
        <v>43895</v>
      </c>
      <c r="C21" s="6" t="s">
        <v>81</v>
      </c>
      <c r="D21" s="6" t="s">
        <v>82</v>
      </c>
      <c r="E21" s="14" t="s">
        <v>83</v>
      </c>
      <c r="F21" s="15" t="s">
        <v>18</v>
      </c>
      <c r="G21" s="15" t="s">
        <v>84</v>
      </c>
      <c r="H21" s="46">
        <v>27412</v>
      </c>
      <c r="I21" s="10" t="s">
        <v>55</v>
      </c>
      <c r="J21" s="13">
        <v>0</v>
      </c>
      <c r="K21" s="88">
        <v>152.72999999999999</v>
      </c>
      <c r="L21" s="4" t="s">
        <v>77</v>
      </c>
      <c r="M21" s="9" t="s">
        <v>25</v>
      </c>
      <c r="N21" s="43">
        <v>12</v>
      </c>
    </row>
    <row r="22" spans="1:14" s="2" customFormat="1" ht="30" x14ac:dyDescent="0.25">
      <c r="A22" s="5">
        <v>14345</v>
      </c>
      <c r="B22" s="22">
        <v>43899</v>
      </c>
      <c r="C22" s="6" t="s">
        <v>85</v>
      </c>
      <c r="D22" s="14" t="s">
        <v>86</v>
      </c>
      <c r="E22" s="14" t="s">
        <v>87</v>
      </c>
      <c r="F22" s="8" t="s">
        <v>18</v>
      </c>
      <c r="G22" s="10" t="s">
        <v>17</v>
      </c>
      <c r="H22" s="45">
        <v>213508</v>
      </c>
      <c r="I22" s="10" t="s">
        <v>55</v>
      </c>
      <c r="J22" s="13">
        <v>85.99</v>
      </c>
      <c r="K22" s="90">
        <v>114.99</v>
      </c>
      <c r="L22" s="4" t="s">
        <v>21</v>
      </c>
      <c r="M22" s="8" t="s">
        <v>26</v>
      </c>
      <c r="N22" s="23">
        <v>7.76</v>
      </c>
    </row>
    <row r="23" spans="1:14" s="2" customFormat="1" x14ac:dyDescent="0.25">
      <c r="A23" s="5">
        <v>14346</v>
      </c>
      <c r="B23" s="22">
        <v>43900</v>
      </c>
      <c r="C23" s="6" t="s">
        <v>88</v>
      </c>
      <c r="D23" s="6" t="s">
        <v>89</v>
      </c>
      <c r="E23" s="6" t="s">
        <v>90</v>
      </c>
      <c r="F23" s="10" t="s">
        <v>18</v>
      </c>
      <c r="G23" s="10" t="s">
        <v>17</v>
      </c>
      <c r="H23" s="45">
        <v>20481</v>
      </c>
      <c r="I23" s="10" t="s">
        <v>55</v>
      </c>
      <c r="J23" s="12">
        <v>6.12</v>
      </c>
      <c r="K23" s="89">
        <v>2413.92</v>
      </c>
      <c r="L23" s="4" t="s">
        <v>16</v>
      </c>
      <c r="M23" s="8" t="s">
        <v>19</v>
      </c>
      <c r="N23" s="23">
        <v>7.97</v>
      </c>
    </row>
    <row r="24" spans="1:14" s="2" customFormat="1" ht="45" x14ac:dyDescent="0.25">
      <c r="A24" s="5">
        <v>14347</v>
      </c>
      <c r="B24" s="22">
        <v>43906</v>
      </c>
      <c r="C24" s="6" t="s">
        <v>104</v>
      </c>
      <c r="D24" s="6" t="s">
        <v>105</v>
      </c>
      <c r="E24" s="6" t="s">
        <v>106</v>
      </c>
      <c r="F24" s="10" t="s">
        <v>107</v>
      </c>
      <c r="G24" s="10" t="s">
        <v>108</v>
      </c>
      <c r="H24" s="45">
        <v>6946986</v>
      </c>
      <c r="I24" s="10" t="s">
        <v>28</v>
      </c>
      <c r="J24" s="12">
        <v>1927.38</v>
      </c>
      <c r="K24" s="89">
        <v>5922.06</v>
      </c>
      <c r="L24" s="4" t="s">
        <v>16</v>
      </c>
      <c r="M24" s="8" t="s">
        <v>19</v>
      </c>
      <c r="N24" s="142">
        <v>12.5</v>
      </c>
    </row>
    <row r="25" spans="1:14" s="2" customFormat="1" ht="36" x14ac:dyDescent="0.25">
      <c r="A25" s="5">
        <v>14348</v>
      </c>
      <c r="B25" s="22">
        <v>43907</v>
      </c>
      <c r="C25" s="6" t="s">
        <v>109</v>
      </c>
      <c r="D25" s="6" t="s">
        <v>110</v>
      </c>
      <c r="E25" s="6" t="s">
        <v>111</v>
      </c>
      <c r="F25" s="10" t="s">
        <v>112</v>
      </c>
      <c r="G25" s="10" t="s">
        <v>17</v>
      </c>
      <c r="H25" s="45">
        <v>412120</v>
      </c>
      <c r="I25" s="10" t="s">
        <v>49</v>
      </c>
      <c r="J25" s="12">
        <v>124.51</v>
      </c>
      <c r="K25" s="89">
        <v>1756.54</v>
      </c>
      <c r="L25" s="4" t="s">
        <v>113</v>
      </c>
      <c r="M25" s="8" t="s">
        <v>19</v>
      </c>
      <c r="N25" s="142">
        <v>7.2</v>
      </c>
    </row>
    <row r="26" spans="1:14" s="2" customFormat="1" ht="24" x14ac:dyDescent="0.25">
      <c r="A26" s="31">
        <v>14349</v>
      </c>
      <c r="B26" s="22">
        <v>43916</v>
      </c>
      <c r="C26" s="6" t="s">
        <v>130</v>
      </c>
      <c r="D26" s="6" t="s">
        <v>131</v>
      </c>
      <c r="E26" s="6" t="s">
        <v>132</v>
      </c>
      <c r="F26" s="10" t="s">
        <v>133</v>
      </c>
      <c r="G26" s="10" t="s">
        <v>17</v>
      </c>
      <c r="H26" s="45">
        <v>1996675</v>
      </c>
      <c r="I26" s="10" t="s">
        <v>49</v>
      </c>
      <c r="J26" s="12">
        <v>846.02</v>
      </c>
      <c r="K26" s="89">
        <v>846.02</v>
      </c>
      <c r="L26" s="4" t="s">
        <v>134</v>
      </c>
      <c r="M26" s="8" t="s">
        <v>19</v>
      </c>
      <c r="N26" s="23">
        <v>6.73</v>
      </c>
    </row>
    <row r="27" spans="1:14" s="2" customFormat="1" ht="36" x14ac:dyDescent="0.25">
      <c r="A27" s="5">
        <v>14350</v>
      </c>
      <c r="B27" s="22">
        <v>43916</v>
      </c>
      <c r="C27" s="6" t="s">
        <v>114</v>
      </c>
      <c r="D27" s="6" t="s">
        <v>115</v>
      </c>
      <c r="E27" s="6" t="s">
        <v>90</v>
      </c>
      <c r="F27" s="10" t="s">
        <v>116</v>
      </c>
      <c r="G27" s="10" t="s">
        <v>17</v>
      </c>
      <c r="H27" s="45">
        <v>12824907</v>
      </c>
      <c r="I27" s="10" t="s">
        <v>49</v>
      </c>
      <c r="J27" s="12">
        <v>3297.6</v>
      </c>
      <c r="K27" s="89">
        <v>1715.5</v>
      </c>
      <c r="L27" s="4" t="s">
        <v>117</v>
      </c>
      <c r="M27" s="8" t="s">
        <v>26</v>
      </c>
      <c r="N27" s="23">
        <v>12.68</v>
      </c>
    </row>
    <row r="28" spans="1:14" s="2" customFormat="1" x14ac:dyDescent="0.25">
      <c r="A28" s="5">
        <v>14351</v>
      </c>
      <c r="B28" s="22">
        <v>43916</v>
      </c>
      <c r="C28" s="6" t="s">
        <v>118</v>
      </c>
      <c r="D28" s="6" t="s">
        <v>119</v>
      </c>
      <c r="E28" s="6" t="s">
        <v>120</v>
      </c>
      <c r="F28" s="10" t="s">
        <v>18</v>
      </c>
      <c r="G28" s="10" t="s">
        <v>121</v>
      </c>
      <c r="H28" s="45">
        <v>21500</v>
      </c>
      <c r="I28" s="10" t="s">
        <v>55</v>
      </c>
      <c r="J28" s="12">
        <v>0</v>
      </c>
      <c r="K28" s="89">
        <v>375</v>
      </c>
      <c r="L28" s="4" t="s">
        <v>16</v>
      </c>
      <c r="M28" s="8" t="s">
        <v>26</v>
      </c>
      <c r="N28" s="23">
        <v>3.42</v>
      </c>
    </row>
    <row r="29" spans="1:14" ht="26.25" x14ac:dyDescent="0.4">
      <c r="A29" s="1"/>
      <c r="B29" s="1"/>
      <c r="C29" s="1"/>
      <c r="D29" s="1"/>
      <c r="E29" s="1"/>
      <c r="F29" s="1"/>
      <c r="G29" s="47" t="s">
        <v>14</v>
      </c>
      <c r="H29" s="48">
        <f>SUM(H18:H28)</f>
        <v>23339446</v>
      </c>
      <c r="I29" s="49"/>
      <c r="J29" s="50">
        <f>SUM(J18:J28)</f>
        <v>6864.25</v>
      </c>
      <c r="K29" s="50">
        <f>SUM(K18:K28)</f>
        <v>14474.630000000001</v>
      </c>
      <c r="L29" s="1"/>
      <c r="M29" s="1"/>
    </row>
    <row r="30" spans="1:14" ht="11.25" customHeight="1" thickBot="1" x14ac:dyDescent="0.45">
      <c r="A30" s="1"/>
      <c r="B30" s="1"/>
      <c r="C30" s="1"/>
      <c r="D30" s="1"/>
      <c r="E30" s="1"/>
      <c r="F30" s="1"/>
      <c r="G30" s="28"/>
      <c r="H30" s="29"/>
      <c r="I30" s="26"/>
      <c r="J30" s="30"/>
      <c r="K30" s="30"/>
      <c r="L30" s="1"/>
      <c r="M30" s="1"/>
    </row>
    <row r="31" spans="1:14" x14ac:dyDescent="0.25">
      <c r="A31" s="191" t="s">
        <v>13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5"/>
      <c r="N31" s="181"/>
    </row>
    <row r="32" spans="1:14" ht="15.75" thickBot="1" x14ac:dyDescent="0.3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6"/>
      <c r="N32" s="181"/>
    </row>
    <row r="33" spans="1:14" x14ac:dyDescent="0.25">
      <c r="A33" s="173" t="s">
        <v>0</v>
      </c>
      <c r="B33" s="177" t="s">
        <v>1</v>
      </c>
      <c r="C33" s="173" t="s">
        <v>2</v>
      </c>
      <c r="D33" s="173" t="s">
        <v>3</v>
      </c>
      <c r="E33" s="173" t="s">
        <v>4</v>
      </c>
      <c r="F33" s="173" t="s">
        <v>5</v>
      </c>
      <c r="G33" s="173" t="s">
        <v>6</v>
      </c>
      <c r="H33" s="173" t="s">
        <v>7</v>
      </c>
      <c r="I33" s="173" t="s">
        <v>8</v>
      </c>
      <c r="J33" s="173" t="s">
        <v>11</v>
      </c>
      <c r="K33" s="172" t="s">
        <v>23</v>
      </c>
      <c r="L33" s="173" t="s">
        <v>9</v>
      </c>
      <c r="M33" s="183" t="s">
        <v>10</v>
      </c>
      <c r="N33" s="182"/>
    </row>
    <row r="34" spans="1:14" x14ac:dyDescent="0.25">
      <c r="A34" s="173"/>
      <c r="B34" s="177"/>
      <c r="C34" s="173"/>
      <c r="D34" s="173"/>
      <c r="E34" s="173"/>
      <c r="F34" s="175"/>
      <c r="G34" s="175"/>
      <c r="H34" s="175"/>
      <c r="I34" s="175"/>
      <c r="J34" s="175"/>
      <c r="K34" s="173"/>
      <c r="L34" s="175"/>
      <c r="M34" s="184"/>
      <c r="N34" s="182"/>
    </row>
    <row r="35" spans="1:14" ht="15.75" thickBot="1" x14ac:dyDescent="0.3">
      <c r="A35" s="174"/>
      <c r="B35" s="178"/>
      <c r="C35" s="174"/>
      <c r="D35" s="174"/>
      <c r="E35" s="174"/>
      <c r="F35" s="176"/>
      <c r="G35" s="176"/>
      <c r="H35" s="176"/>
      <c r="I35" s="176"/>
      <c r="J35" s="176"/>
      <c r="K35" s="174"/>
      <c r="L35" s="176"/>
      <c r="M35" s="185"/>
      <c r="N35" s="182"/>
    </row>
    <row r="36" spans="1:14" s="39" customFormat="1" x14ac:dyDescent="0.25">
      <c r="A36" s="125"/>
      <c r="B36" s="128"/>
      <c r="C36" s="125"/>
      <c r="D36" s="125"/>
      <c r="E36" s="125"/>
      <c r="F36" s="127"/>
      <c r="G36" s="127"/>
      <c r="H36" s="127"/>
      <c r="I36" s="127"/>
      <c r="J36" s="127"/>
      <c r="K36" s="125"/>
      <c r="L36" s="127"/>
      <c r="M36" s="129"/>
      <c r="N36" s="123"/>
    </row>
    <row r="37" spans="1:14" s="2" customFormat="1" ht="30" x14ac:dyDescent="0.25">
      <c r="A37" s="5">
        <v>18</v>
      </c>
      <c r="B37" s="27" t="s">
        <v>91</v>
      </c>
      <c r="C37" s="141" t="s">
        <v>66</v>
      </c>
      <c r="D37" s="6" t="s">
        <v>92</v>
      </c>
      <c r="E37" s="6" t="s">
        <v>93</v>
      </c>
      <c r="F37" s="8" t="s">
        <v>18</v>
      </c>
      <c r="G37" s="11" t="s">
        <v>67</v>
      </c>
      <c r="H37" s="45">
        <v>1377401</v>
      </c>
      <c r="I37" s="10" t="s">
        <v>24</v>
      </c>
      <c r="J37" s="12">
        <v>0</v>
      </c>
      <c r="K37" s="25"/>
      <c r="L37" s="4" t="s">
        <v>21</v>
      </c>
      <c r="M37" s="8" t="s">
        <v>25</v>
      </c>
      <c r="N37" s="21"/>
    </row>
    <row r="38" spans="1:14" s="2" customFormat="1" ht="30" x14ac:dyDescent="0.25">
      <c r="A38" s="5">
        <v>19</v>
      </c>
      <c r="B38" s="22">
        <v>43893</v>
      </c>
      <c r="C38" s="6" t="s">
        <v>66</v>
      </c>
      <c r="D38" s="6" t="s">
        <v>94</v>
      </c>
      <c r="E38" s="6" t="s">
        <v>95</v>
      </c>
      <c r="F38" s="8" t="s">
        <v>18</v>
      </c>
      <c r="G38" s="10" t="s">
        <v>67</v>
      </c>
      <c r="H38" s="45">
        <v>325000</v>
      </c>
      <c r="I38" s="10" t="s">
        <v>24</v>
      </c>
      <c r="J38" s="12">
        <v>0</v>
      </c>
      <c r="K38" s="25"/>
      <c r="L38" s="4" t="s">
        <v>21</v>
      </c>
      <c r="M38" s="8" t="s">
        <v>25</v>
      </c>
      <c r="N38" s="21"/>
    </row>
    <row r="39" spans="1:14" s="3" customFormat="1" x14ac:dyDescent="0.25">
      <c r="A39" s="31">
        <v>20</v>
      </c>
      <c r="B39" s="35">
        <v>43899</v>
      </c>
      <c r="C39" s="6" t="s">
        <v>96</v>
      </c>
      <c r="D39" s="14" t="s">
        <v>97</v>
      </c>
      <c r="E39" s="7" t="s">
        <v>98</v>
      </c>
      <c r="F39" s="9" t="s">
        <v>18</v>
      </c>
      <c r="G39" s="36" t="s">
        <v>17</v>
      </c>
      <c r="H39" s="46">
        <v>149241</v>
      </c>
      <c r="I39" s="15" t="s">
        <v>27</v>
      </c>
      <c r="J39" s="13">
        <v>74.61</v>
      </c>
      <c r="K39" s="13">
        <v>167.44</v>
      </c>
      <c r="L39" s="4" t="s">
        <v>65</v>
      </c>
      <c r="M39" s="9" t="s">
        <v>26</v>
      </c>
      <c r="N39" s="37"/>
    </row>
    <row r="40" spans="1:14" s="3" customFormat="1" ht="30" x14ac:dyDescent="0.25">
      <c r="A40" s="31">
        <v>21</v>
      </c>
      <c r="B40" s="35">
        <v>43917</v>
      </c>
      <c r="C40" s="6" t="s">
        <v>122</v>
      </c>
      <c r="D40" s="14" t="s">
        <v>123</v>
      </c>
      <c r="E40" s="14" t="s">
        <v>124</v>
      </c>
      <c r="F40" s="9" t="s">
        <v>18</v>
      </c>
      <c r="G40" s="36" t="s">
        <v>17</v>
      </c>
      <c r="H40" s="46">
        <v>98250</v>
      </c>
      <c r="I40" s="15" t="s">
        <v>27</v>
      </c>
      <c r="J40" s="13">
        <v>100</v>
      </c>
      <c r="K40" s="88">
        <v>288.26</v>
      </c>
      <c r="L40" s="4" t="s">
        <v>16</v>
      </c>
      <c r="M40" s="8" t="s">
        <v>125</v>
      </c>
      <c r="N40" s="37"/>
    </row>
    <row r="41" spans="1:14" ht="26.25" x14ac:dyDescent="0.4">
      <c r="A41" s="1"/>
      <c r="B41" s="1"/>
      <c r="C41" s="1"/>
      <c r="D41" s="1"/>
      <c r="E41" s="1"/>
      <c r="F41" s="1"/>
      <c r="G41" s="47" t="s">
        <v>14</v>
      </c>
      <c r="H41" s="48">
        <f>SUM(H37:H40)</f>
        <v>1949892</v>
      </c>
      <c r="I41" s="49"/>
      <c r="J41" s="50">
        <f>SUM(J37:J40)</f>
        <v>174.61</v>
      </c>
      <c r="K41" s="50">
        <f>SUM(K37:K40)</f>
        <v>455.7</v>
      </c>
      <c r="L41" s="1"/>
      <c r="M41" s="1"/>
    </row>
    <row r="42" spans="1:14" s="39" customFormat="1" ht="20.25" customHeight="1" thickBot="1" x14ac:dyDescent="0.45">
      <c r="A42" s="32"/>
      <c r="B42" s="32"/>
      <c r="C42" s="32"/>
      <c r="D42" s="32"/>
      <c r="E42" s="32"/>
      <c r="F42" s="131"/>
      <c r="G42" s="34"/>
      <c r="H42" s="51"/>
      <c r="I42" s="33"/>
      <c r="J42" s="38"/>
      <c r="K42" s="38"/>
      <c r="L42" s="131"/>
      <c r="M42" s="32"/>
    </row>
    <row r="43" spans="1:14" s="39" customFormat="1" ht="28.5" thickBot="1" x14ac:dyDescent="0.45">
      <c r="A43" s="170" t="s">
        <v>56</v>
      </c>
      <c r="B43" s="171"/>
      <c r="C43" s="171"/>
      <c r="D43" s="97"/>
      <c r="E43" s="97"/>
      <c r="F43" s="97"/>
      <c r="G43" s="98"/>
      <c r="H43" s="99"/>
      <c r="I43" s="97"/>
      <c r="J43" s="100"/>
      <c r="K43" s="100"/>
      <c r="L43" s="97"/>
      <c r="M43" s="101"/>
    </row>
    <row r="44" spans="1:14" ht="31.5" thickBot="1" x14ac:dyDescent="0.3">
      <c r="A44" s="121" t="s">
        <v>57</v>
      </c>
      <c r="B44" s="102" t="s">
        <v>58</v>
      </c>
      <c r="C44" s="103" t="s">
        <v>2</v>
      </c>
      <c r="D44" s="103" t="s">
        <v>3</v>
      </c>
      <c r="E44" s="103" t="s">
        <v>4</v>
      </c>
      <c r="F44" s="103" t="s">
        <v>5</v>
      </c>
      <c r="G44" s="104" t="s">
        <v>6</v>
      </c>
      <c r="H44" s="105" t="s">
        <v>7</v>
      </c>
      <c r="I44" s="106" t="s">
        <v>59</v>
      </c>
      <c r="J44" s="107" t="s">
        <v>60</v>
      </c>
      <c r="K44" s="107" t="s">
        <v>22</v>
      </c>
      <c r="L44" s="103" t="s">
        <v>61</v>
      </c>
      <c r="M44" s="108" t="s">
        <v>10</v>
      </c>
    </row>
    <row r="45" spans="1:14" ht="15.75" x14ac:dyDescent="0.25">
      <c r="A45" s="65"/>
      <c r="B45" s="109"/>
      <c r="C45" s="110"/>
      <c r="D45" s="110"/>
      <c r="E45" s="110"/>
      <c r="F45" s="110"/>
      <c r="G45" s="111"/>
      <c r="H45" s="112"/>
      <c r="I45" s="113"/>
      <c r="J45" s="114"/>
      <c r="K45" s="114"/>
      <c r="L45" s="110"/>
      <c r="M45" s="115"/>
    </row>
    <row r="46" spans="1:14" ht="36.75" customHeight="1" x14ac:dyDescent="0.25">
      <c r="A46" s="116">
        <v>3</v>
      </c>
      <c r="B46" s="117">
        <v>43901</v>
      </c>
      <c r="C46" s="96" t="s">
        <v>126</v>
      </c>
      <c r="D46" s="95" t="s">
        <v>127</v>
      </c>
      <c r="E46" s="124" t="s">
        <v>128</v>
      </c>
      <c r="F46" s="95" t="s">
        <v>29</v>
      </c>
      <c r="G46" s="118" t="s">
        <v>17</v>
      </c>
      <c r="H46" s="119">
        <v>241975</v>
      </c>
      <c r="I46" s="118" t="s">
        <v>62</v>
      </c>
      <c r="J46" s="120">
        <v>840</v>
      </c>
      <c r="K46" s="120">
        <v>840</v>
      </c>
      <c r="L46" s="4" t="s">
        <v>129</v>
      </c>
      <c r="M46" s="95" t="s">
        <v>19</v>
      </c>
    </row>
    <row r="47" spans="1:14" ht="26.25" x14ac:dyDescent="0.4">
      <c r="A47" s="186"/>
      <c r="B47" s="186"/>
      <c r="G47" s="91" t="s">
        <v>14</v>
      </c>
      <c r="H47" s="92">
        <f>SUM(H46)</f>
        <v>241975</v>
      </c>
      <c r="I47" s="93"/>
      <c r="J47" s="94">
        <f>SUM(J46)</f>
        <v>840</v>
      </c>
      <c r="K47" s="122">
        <f>SUM(K46)</f>
        <v>840</v>
      </c>
    </row>
    <row r="48" spans="1:14" ht="15.75" thickBot="1" x14ac:dyDescent="0.3">
      <c r="A48" s="39"/>
      <c r="B48" s="39"/>
      <c r="C48" s="39"/>
      <c r="D48" s="39"/>
      <c r="E48" s="39"/>
    </row>
    <row r="49" spans="1:12" ht="28.5" thickBot="1" x14ac:dyDescent="0.45">
      <c r="A49" s="144" t="s">
        <v>30</v>
      </c>
      <c r="B49" s="137"/>
      <c r="C49" s="137"/>
      <c r="D49" s="137"/>
      <c r="E49" s="137"/>
      <c r="F49" s="137"/>
      <c r="G49" s="138"/>
      <c r="H49" s="139"/>
      <c r="I49" s="137"/>
      <c r="J49" s="140"/>
      <c r="K49" s="137"/>
      <c r="L49" s="145"/>
    </row>
    <row r="50" spans="1:12" ht="15" customHeight="1" x14ac:dyDescent="0.25">
      <c r="A50" s="164"/>
      <c r="B50" s="165"/>
      <c r="C50" s="75"/>
      <c r="D50" s="75"/>
      <c r="E50" s="75"/>
      <c r="F50" s="75"/>
      <c r="G50" s="76"/>
      <c r="H50" s="166" t="s">
        <v>7</v>
      </c>
      <c r="I50" s="169" t="s">
        <v>34</v>
      </c>
      <c r="J50" s="166" t="s">
        <v>31</v>
      </c>
      <c r="K50" s="169" t="s">
        <v>9</v>
      </c>
      <c r="L50" s="158" t="s">
        <v>10</v>
      </c>
    </row>
    <row r="51" spans="1:12" ht="15" customHeight="1" x14ac:dyDescent="0.25">
      <c r="A51" s="159" t="s">
        <v>32</v>
      </c>
      <c r="B51" s="160"/>
      <c r="C51" s="143" t="s">
        <v>2</v>
      </c>
      <c r="D51" s="143" t="s">
        <v>33</v>
      </c>
      <c r="E51" s="143" t="s">
        <v>4</v>
      </c>
      <c r="F51" s="143" t="s">
        <v>5</v>
      </c>
      <c r="G51" s="78" t="s">
        <v>6</v>
      </c>
      <c r="H51" s="167"/>
      <c r="I51" s="167"/>
      <c r="J51" s="167"/>
      <c r="K51" s="167"/>
      <c r="L51" s="158"/>
    </row>
    <row r="52" spans="1:12" ht="15.75" thickBot="1" x14ac:dyDescent="0.3">
      <c r="A52" s="161"/>
      <c r="B52" s="162"/>
      <c r="C52" s="79"/>
      <c r="D52" s="79"/>
      <c r="E52" s="79"/>
      <c r="F52" s="79"/>
      <c r="G52" s="78" t="s">
        <v>35</v>
      </c>
      <c r="H52" s="167"/>
      <c r="I52" s="167"/>
      <c r="J52" s="167"/>
      <c r="K52" s="167"/>
      <c r="L52" s="158"/>
    </row>
    <row r="53" spans="1:12" x14ac:dyDescent="0.25">
      <c r="A53" s="80"/>
      <c r="B53" s="81"/>
      <c r="C53" s="79"/>
      <c r="D53" s="79"/>
      <c r="E53" s="79"/>
      <c r="F53" s="79"/>
      <c r="G53" s="78"/>
      <c r="H53" s="167"/>
      <c r="I53" s="167"/>
      <c r="J53" s="167"/>
      <c r="K53" s="167"/>
      <c r="L53" s="158"/>
    </row>
    <row r="54" spans="1:12" x14ac:dyDescent="0.25">
      <c r="A54" s="82" t="s">
        <v>36</v>
      </c>
      <c r="B54" s="83" t="s">
        <v>37</v>
      </c>
      <c r="C54" s="84"/>
      <c r="D54" s="84"/>
      <c r="E54" s="84"/>
      <c r="F54" s="84"/>
      <c r="G54" s="85"/>
      <c r="H54" s="168"/>
      <c r="I54" s="168"/>
      <c r="J54" s="168"/>
      <c r="K54" s="168"/>
      <c r="L54" s="158"/>
    </row>
    <row r="55" spans="1:12" ht="15" customHeight="1" x14ac:dyDescent="0.25">
      <c r="A55" s="95" t="s">
        <v>99</v>
      </c>
      <c r="B55" s="154">
        <v>43894</v>
      </c>
      <c r="C55" s="155" t="s">
        <v>100</v>
      </c>
      <c r="D55" s="157" t="s">
        <v>101</v>
      </c>
      <c r="E55" s="157" t="s">
        <v>102</v>
      </c>
      <c r="F55" s="146" t="s">
        <v>29</v>
      </c>
      <c r="G55" s="146" t="s">
        <v>17</v>
      </c>
      <c r="H55" s="147">
        <v>35312</v>
      </c>
      <c r="I55" s="149" t="s">
        <v>43</v>
      </c>
      <c r="J55" s="150">
        <v>4487.88</v>
      </c>
      <c r="K55" s="152" t="s">
        <v>16</v>
      </c>
      <c r="L55" s="146" t="s">
        <v>25</v>
      </c>
    </row>
    <row r="56" spans="1:12" x14ac:dyDescent="0.25">
      <c r="A56" s="95" t="s">
        <v>103</v>
      </c>
      <c r="B56" s="154"/>
      <c r="C56" s="156"/>
      <c r="D56" s="157"/>
      <c r="E56" s="157"/>
      <c r="F56" s="146"/>
      <c r="G56" s="146"/>
      <c r="H56" s="148"/>
      <c r="I56" s="149"/>
      <c r="J56" s="151"/>
      <c r="K56" s="153"/>
      <c r="L56" s="146"/>
    </row>
    <row r="57" spans="1:12" ht="26.25" x14ac:dyDescent="0.4">
      <c r="A57" s="64"/>
      <c r="B57" s="63"/>
      <c r="C57" s="132"/>
      <c r="D57" s="132"/>
      <c r="E57" s="132"/>
      <c r="F57" s="62"/>
      <c r="G57" s="133" t="s">
        <v>14</v>
      </c>
      <c r="H57" s="134">
        <f>SUM(H55:H56)</f>
        <v>35312</v>
      </c>
      <c r="I57" s="135"/>
      <c r="J57" s="136">
        <f>SUM(J55:J56)</f>
        <v>4487.88</v>
      </c>
      <c r="K57" s="69"/>
      <c r="L57" s="62"/>
    </row>
    <row r="58" spans="1:12" x14ac:dyDescent="0.25">
      <c r="A58" t="s">
        <v>136</v>
      </c>
    </row>
    <row r="59" spans="1:12" ht="31.5" customHeight="1" x14ac:dyDescent="0.5">
      <c r="A59" s="130" t="s">
        <v>63</v>
      </c>
      <c r="G59" s="219" t="s">
        <v>135</v>
      </c>
      <c r="H59" s="220">
        <f>SUM(I29,I41,I47,I57)</f>
        <v>0</v>
      </c>
      <c r="I59" s="220"/>
      <c r="J59" s="221">
        <f>SUM(J29,J41,J47,J57)</f>
        <v>12366.74</v>
      </c>
      <c r="K59" s="222">
        <f>SUM(K29,K41,K47)</f>
        <v>15770.330000000002</v>
      </c>
    </row>
    <row r="60" spans="1:12" ht="15.75" x14ac:dyDescent="0.25">
      <c r="D60" s="223" t="s">
        <v>137</v>
      </c>
    </row>
    <row r="61" spans="1:12" ht="15.75" x14ac:dyDescent="0.25">
      <c r="D61" s="223" t="s">
        <v>138</v>
      </c>
    </row>
    <row r="62" spans="1:12" ht="15.75" x14ac:dyDescent="0.25">
      <c r="D62" s="223" t="s">
        <v>139</v>
      </c>
    </row>
  </sheetData>
  <mergeCells count="55">
    <mergeCell ref="A47:B47"/>
    <mergeCell ref="A6:M7"/>
    <mergeCell ref="A12:M13"/>
    <mergeCell ref="A31:M32"/>
    <mergeCell ref="A8:M11"/>
    <mergeCell ref="G14:G16"/>
    <mergeCell ref="H14:H16"/>
    <mergeCell ref="I14:I16"/>
    <mergeCell ref="E14:E16"/>
    <mergeCell ref="F14:F16"/>
    <mergeCell ref="J14:J16"/>
    <mergeCell ref="M14:M16"/>
    <mergeCell ref="C14:C16"/>
    <mergeCell ref="K14:K16"/>
    <mergeCell ref="A14:A16"/>
    <mergeCell ref="D14:D16"/>
    <mergeCell ref="B14:B16"/>
    <mergeCell ref="L14:L16"/>
    <mergeCell ref="L33:L35"/>
    <mergeCell ref="N12:N13"/>
    <mergeCell ref="N31:N32"/>
    <mergeCell ref="N33:N35"/>
    <mergeCell ref="M33:M35"/>
    <mergeCell ref="N14:N16"/>
    <mergeCell ref="A43:C43"/>
    <mergeCell ref="K33:K35"/>
    <mergeCell ref="I33:I35"/>
    <mergeCell ref="J33:J35"/>
    <mergeCell ref="H33:H35"/>
    <mergeCell ref="A33:A35"/>
    <mergeCell ref="F33:F35"/>
    <mergeCell ref="G33:G35"/>
    <mergeCell ref="E33:E35"/>
    <mergeCell ref="B33:B35"/>
    <mergeCell ref="C33:C35"/>
    <mergeCell ref="D33:D35"/>
    <mergeCell ref="L50:L54"/>
    <mergeCell ref="A51:B51"/>
    <mergeCell ref="A52:B52"/>
    <mergeCell ref="A50:B50"/>
    <mergeCell ref="H50:H54"/>
    <mergeCell ref="I50:I54"/>
    <mergeCell ref="J50:J54"/>
    <mergeCell ref="K50:K54"/>
    <mergeCell ref="B55:B56"/>
    <mergeCell ref="C55:C56"/>
    <mergeCell ref="D55:D56"/>
    <mergeCell ref="E55:E56"/>
    <mergeCell ref="F55:F56"/>
    <mergeCell ref="L55:L56"/>
    <mergeCell ref="G55:G56"/>
    <mergeCell ref="H55:H56"/>
    <mergeCell ref="I55:I56"/>
    <mergeCell ref="J55:J56"/>
    <mergeCell ref="K55:K56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5" fitToHeight="0" orientation="landscape" r:id="rId1"/>
  <headerFooter>
    <oddFooter>Página &amp;P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3" sqref="A3:L15"/>
    </sheetView>
  </sheetViews>
  <sheetFormatPr baseColWidth="10" defaultRowHeight="15" x14ac:dyDescent="0.25"/>
  <cols>
    <col min="1" max="1" width="9.42578125" customWidth="1"/>
    <col min="2" max="2" width="10.7109375" customWidth="1"/>
    <col min="3" max="3" width="44.140625" customWidth="1"/>
    <col min="4" max="4" width="36.42578125" customWidth="1"/>
    <col min="5" max="5" width="24.42578125" customWidth="1"/>
    <col min="8" max="8" width="14.85546875" customWidth="1"/>
    <col min="9" max="9" width="19.85546875" customWidth="1"/>
    <col min="10" max="10" width="14.140625" customWidth="1"/>
    <col min="11" max="11" width="13.42578125" customWidth="1"/>
    <col min="12" max="12" width="15.5703125" customWidth="1"/>
  </cols>
  <sheetData>
    <row r="2" spans="1:12" ht="15.75" thickBot="1" x14ac:dyDescent="0.3"/>
    <row r="3" spans="1:12" ht="28.5" thickBot="1" x14ac:dyDescent="0.45">
      <c r="A3" s="53" t="s">
        <v>30</v>
      </c>
      <c r="B3" s="54"/>
      <c r="C3" s="54"/>
      <c r="D3" s="54"/>
      <c r="E3" s="54"/>
      <c r="F3" s="54"/>
      <c r="G3" s="55"/>
      <c r="H3" s="56"/>
      <c r="I3" s="54"/>
      <c r="J3" s="57"/>
      <c r="K3" s="54"/>
      <c r="L3" s="58"/>
    </row>
    <row r="4" spans="1:12" ht="15" customHeight="1" x14ac:dyDescent="0.25">
      <c r="A4" s="164"/>
      <c r="B4" s="165"/>
      <c r="C4" s="75"/>
      <c r="D4" s="75"/>
      <c r="E4" s="75"/>
      <c r="F4" s="75"/>
      <c r="G4" s="76"/>
      <c r="H4" s="166" t="s">
        <v>7</v>
      </c>
      <c r="I4" s="169" t="s">
        <v>34</v>
      </c>
      <c r="J4" s="166" t="s">
        <v>31</v>
      </c>
      <c r="K4" s="169" t="s">
        <v>9</v>
      </c>
      <c r="L4" s="166" t="s">
        <v>10</v>
      </c>
    </row>
    <row r="5" spans="1:12" ht="11.25" customHeight="1" thickBot="1" x14ac:dyDescent="0.3">
      <c r="A5" s="159" t="s">
        <v>32</v>
      </c>
      <c r="B5" s="160"/>
      <c r="C5" s="77" t="s">
        <v>2</v>
      </c>
      <c r="D5" s="77" t="s">
        <v>33</v>
      </c>
      <c r="E5" s="77" t="s">
        <v>4</v>
      </c>
      <c r="F5" s="77" t="s">
        <v>5</v>
      </c>
      <c r="G5" s="78" t="s">
        <v>6</v>
      </c>
      <c r="H5" s="167"/>
      <c r="I5" s="167"/>
      <c r="J5" s="167"/>
      <c r="K5" s="167"/>
      <c r="L5" s="167"/>
    </row>
    <row r="6" spans="1:12" ht="15.75" hidden="1" customHeight="1" thickBot="1" x14ac:dyDescent="0.3">
      <c r="A6" s="161"/>
      <c r="B6" s="162"/>
      <c r="C6" s="79"/>
      <c r="D6" s="79"/>
      <c r="E6" s="79"/>
      <c r="F6" s="79"/>
      <c r="G6" s="78" t="s">
        <v>35</v>
      </c>
      <c r="H6" s="167"/>
      <c r="I6" s="167"/>
      <c r="J6" s="167"/>
      <c r="K6" s="167"/>
      <c r="L6" s="167"/>
    </row>
    <row r="7" spans="1:12" x14ac:dyDescent="0.25">
      <c r="A7" s="80"/>
      <c r="B7" s="81"/>
      <c r="C7" s="79"/>
      <c r="D7" s="79"/>
      <c r="E7" s="79"/>
      <c r="F7" s="79"/>
      <c r="G7" s="78"/>
      <c r="H7" s="167"/>
      <c r="I7" s="167"/>
      <c r="J7" s="167"/>
      <c r="K7" s="167"/>
      <c r="L7" s="167"/>
    </row>
    <row r="8" spans="1:12" x14ac:dyDescent="0.25">
      <c r="A8" s="82" t="s">
        <v>36</v>
      </c>
      <c r="B8" s="83" t="s">
        <v>37</v>
      </c>
      <c r="C8" s="84"/>
      <c r="D8" s="84"/>
      <c r="E8" s="84"/>
      <c r="F8" s="84"/>
      <c r="G8" s="85"/>
      <c r="H8" s="168"/>
      <c r="I8" s="168"/>
      <c r="J8" s="168"/>
      <c r="K8" s="168"/>
      <c r="L8" s="168"/>
    </row>
    <row r="9" spans="1:12" x14ac:dyDescent="0.25">
      <c r="A9" s="163"/>
      <c r="B9" s="163"/>
      <c r="C9" s="86"/>
      <c r="D9" s="86"/>
      <c r="E9" s="86"/>
      <c r="F9" s="86"/>
      <c r="G9" s="86"/>
      <c r="H9" s="163"/>
      <c r="I9" s="163"/>
      <c r="J9" s="86"/>
      <c r="K9" s="86"/>
      <c r="L9" s="86"/>
    </row>
    <row r="10" spans="1:12" x14ac:dyDescent="0.25">
      <c r="A10" s="72" t="s">
        <v>38</v>
      </c>
      <c r="B10" s="204">
        <v>43699</v>
      </c>
      <c r="C10" s="205" t="s">
        <v>40</v>
      </c>
      <c r="D10" s="207" t="s">
        <v>41</v>
      </c>
      <c r="E10" s="207" t="s">
        <v>42</v>
      </c>
      <c r="F10" s="208" t="s">
        <v>29</v>
      </c>
      <c r="G10" s="208" t="s">
        <v>17</v>
      </c>
      <c r="H10" s="209">
        <v>27378</v>
      </c>
      <c r="I10" s="211" t="s">
        <v>43</v>
      </c>
      <c r="J10" s="212">
        <v>980.50699999999995</v>
      </c>
      <c r="K10" s="213" t="s">
        <v>16</v>
      </c>
      <c r="L10" s="208" t="s">
        <v>25</v>
      </c>
    </row>
    <row r="11" spans="1:12" x14ac:dyDescent="0.25">
      <c r="A11" s="72" t="s">
        <v>39</v>
      </c>
      <c r="B11" s="204"/>
      <c r="C11" s="206"/>
      <c r="D11" s="207"/>
      <c r="E11" s="207"/>
      <c r="F11" s="208"/>
      <c r="G11" s="208"/>
      <c r="H11" s="210"/>
      <c r="I11" s="211"/>
      <c r="J11" s="212"/>
      <c r="K11" s="214"/>
      <c r="L11" s="208"/>
    </row>
    <row r="12" spans="1:12" x14ac:dyDescent="0.25">
      <c r="A12" s="72" t="s">
        <v>44</v>
      </c>
      <c r="B12" s="204">
        <v>43705</v>
      </c>
      <c r="C12" s="205" t="s">
        <v>53</v>
      </c>
      <c r="D12" s="207" t="s">
        <v>54</v>
      </c>
      <c r="E12" s="207" t="s">
        <v>46</v>
      </c>
      <c r="F12" s="208" t="s">
        <v>29</v>
      </c>
      <c r="G12" s="208" t="s">
        <v>17</v>
      </c>
      <c r="H12" s="209">
        <v>29178</v>
      </c>
      <c r="I12" s="211" t="s">
        <v>43</v>
      </c>
      <c r="J12" s="212">
        <v>1048.3399999999999</v>
      </c>
      <c r="K12" s="215" t="s">
        <v>16</v>
      </c>
      <c r="L12" s="208" t="s">
        <v>25</v>
      </c>
    </row>
    <row r="13" spans="1:12" x14ac:dyDescent="0.25">
      <c r="A13" s="73" t="s">
        <v>45</v>
      </c>
      <c r="B13" s="204"/>
      <c r="C13" s="206"/>
      <c r="D13" s="207"/>
      <c r="E13" s="207"/>
      <c r="F13" s="208"/>
      <c r="G13" s="208"/>
      <c r="H13" s="210"/>
      <c r="I13" s="211"/>
      <c r="J13" s="212"/>
      <c r="K13" s="215"/>
      <c r="L13" s="208"/>
    </row>
    <row r="14" spans="1:12" x14ac:dyDescent="0.25">
      <c r="A14" s="74" t="s">
        <v>47</v>
      </c>
      <c r="B14" s="204">
        <v>43706</v>
      </c>
      <c r="C14" s="205" t="s">
        <v>50</v>
      </c>
      <c r="D14" s="205" t="s">
        <v>51</v>
      </c>
      <c r="E14" s="205" t="s">
        <v>52</v>
      </c>
      <c r="F14" s="208" t="s">
        <v>29</v>
      </c>
      <c r="G14" s="208" t="s">
        <v>17</v>
      </c>
      <c r="H14" s="218">
        <v>27378</v>
      </c>
      <c r="I14" s="211" t="s">
        <v>43</v>
      </c>
      <c r="J14" s="212">
        <v>2158.1999999999998</v>
      </c>
      <c r="K14" s="215" t="s">
        <v>16</v>
      </c>
      <c r="L14" s="208" t="s">
        <v>19</v>
      </c>
    </row>
    <row r="15" spans="1:12" x14ac:dyDescent="0.25">
      <c r="A15" s="73" t="s">
        <v>48</v>
      </c>
      <c r="B15" s="204"/>
      <c r="C15" s="206"/>
      <c r="D15" s="206"/>
      <c r="E15" s="206"/>
      <c r="F15" s="208"/>
      <c r="G15" s="208"/>
      <c r="H15" s="218"/>
      <c r="I15" s="211"/>
      <c r="J15" s="212"/>
      <c r="K15" s="215"/>
      <c r="L15" s="208"/>
    </row>
    <row r="16" spans="1:12" ht="16.5" thickBot="1" x14ac:dyDescent="0.3">
      <c r="A16" s="64"/>
      <c r="B16" s="63"/>
      <c r="C16" s="62"/>
      <c r="D16" s="62"/>
      <c r="E16" s="62"/>
      <c r="F16" s="62"/>
      <c r="G16" s="65"/>
      <c r="H16" s="66"/>
      <c r="I16" s="67"/>
      <c r="J16" s="68"/>
      <c r="K16" s="69"/>
      <c r="L16" s="62"/>
    </row>
    <row r="17" spans="1:12" ht="29.25" thickBot="1" x14ac:dyDescent="0.5">
      <c r="A17" s="39"/>
      <c r="B17" s="39"/>
      <c r="C17" s="59"/>
      <c r="D17" s="60"/>
      <c r="E17" s="40"/>
      <c r="F17" s="216" t="s">
        <v>14</v>
      </c>
      <c r="G17" s="217"/>
      <c r="H17" s="87">
        <f>SUM(H10:H11:H12:H13,H14,H15)</f>
        <v>83934</v>
      </c>
      <c r="I17" s="61"/>
      <c r="J17" s="71">
        <f>SUM(J10,J15)</f>
        <v>980.50699999999995</v>
      </c>
      <c r="K17" s="39"/>
      <c r="L17" s="39"/>
    </row>
  </sheetData>
  <mergeCells count="44">
    <mergeCell ref="F17:G17"/>
    <mergeCell ref="H14:H15"/>
    <mergeCell ref="I14:I15"/>
    <mergeCell ref="J14:J15"/>
    <mergeCell ref="K14:K15"/>
    <mergeCell ref="L14:L15"/>
    <mergeCell ref="B14:B15"/>
    <mergeCell ref="C14:C15"/>
    <mergeCell ref="D14:D15"/>
    <mergeCell ref="E14:E15"/>
    <mergeCell ref="F14:F15"/>
    <mergeCell ref="G14:G15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9:B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  <mergeCell ref="A4:B4"/>
    <mergeCell ref="H4:H8"/>
    <mergeCell ref="J4:J8"/>
    <mergeCell ref="K4:K8"/>
    <mergeCell ref="L4:L8"/>
    <mergeCell ref="A5:B5"/>
    <mergeCell ref="A6:B6"/>
    <mergeCell ref="I4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2020-04-08T19:28:36Z</cp:lastPrinted>
  <dcterms:created xsi:type="dcterms:W3CDTF">2011-04-07T12:29:15Z</dcterms:created>
  <dcterms:modified xsi:type="dcterms:W3CDTF">2020-04-08T19:30:43Z</dcterms:modified>
</cp:coreProperties>
</file>