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30" windowWidth="15480" windowHeight="960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J81" i="1" l="1"/>
  <c r="H81" i="1"/>
  <c r="J73" i="1"/>
  <c r="H73" i="1"/>
  <c r="K63" i="1"/>
  <c r="J63" i="1"/>
  <c r="H63" i="1"/>
  <c r="K54" i="1" l="1"/>
  <c r="J54" i="1"/>
  <c r="H54" i="1"/>
  <c r="K34" i="1" l="1"/>
  <c r="K84" i="1" s="1"/>
  <c r="J34" i="1"/>
  <c r="J84" i="1" s="1"/>
  <c r="H34" i="1" l="1"/>
  <c r="H84" i="1" s="1"/>
  <c r="J17" i="2" l="1"/>
  <c r="H17" i="2"/>
</calcChain>
</file>

<file path=xl/sharedStrings.xml><?xml version="1.0" encoding="utf-8"?>
<sst xmlns="http://schemas.openxmlformats.org/spreadsheetml/2006/main" count="352" uniqueCount="185">
  <si>
    <t xml:space="preserve">PERMISO Nº </t>
  </si>
  <si>
    <t xml:space="preserve">RESOLUCION FECHA </t>
  </si>
  <si>
    <t>PROPIETARIO</t>
  </si>
  <si>
    <t>DIRECCION</t>
  </si>
  <si>
    <t>ARQUITECTO PROYECTO</t>
  </si>
  <si>
    <t>REVISOR INDEPENDIENTE</t>
  </si>
  <si>
    <t>DESTINO</t>
  </si>
  <si>
    <t>$</t>
  </si>
  <si>
    <t>DESCRIPCION PROYECTO</t>
  </si>
  <si>
    <t>NORMAS ESPECIALES</t>
  </si>
  <si>
    <t>ARQUITECTO REVISOR</t>
  </si>
  <si>
    <t>SUPERFICIE      M²</t>
  </si>
  <si>
    <t xml:space="preserve">P E R M I S O S   D E   E D I F I C A C I O N </t>
  </si>
  <si>
    <t>P E R M I S O S   D E   O B R A   M E N O R</t>
  </si>
  <si>
    <t>SUBTOTAL</t>
  </si>
  <si>
    <t>I.  M u n i c i p a l i d a d   d e   L a   R e i n a   /   D i r e c c i ó n   d e   O b r a s   /   D e p a r t a m e n t o   d e   E d i f i c a c i ó n</t>
  </si>
  <si>
    <t>NINGUNA</t>
  </si>
  <si>
    <t>VIVIENDA</t>
  </si>
  <si>
    <t>S/REV.</t>
  </si>
  <si>
    <t>C. ESPINOSA</t>
  </si>
  <si>
    <t>ALTURA MÁXIMA</t>
  </si>
  <si>
    <t>LGUC., OGUC., Y PRC</t>
  </si>
  <si>
    <t>SUPERFICIE DEL TERRENO</t>
  </si>
  <si>
    <t>SUPERFIECIE DEL TERRENO</t>
  </si>
  <si>
    <t>MODIFICACION</t>
  </si>
  <si>
    <t>N. JOFRE</t>
  </si>
  <si>
    <t>A. MONARDES</t>
  </si>
  <si>
    <t>A. ESPEJO</t>
  </si>
  <si>
    <t>AMPLIACION MENOR</t>
  </si>
  <si>
    <t>AMPLIACION MAYOR</t>
  </si>
  <si>
    <t>S/REV</t>
  </si>
  <si>
    <r>
      <rPr>
        <b/>
        <sz val="22"/>
        <color theme="1"/>
        <rFont val="Arial"/>
        <family val="2"/>
      </rPr>
      <t>RESOLUCIONES</t>
    </r>
    <r>
      <rPr>
        <sz val="22"/>
        <color theme="1"/>
        <rFont val="Arial"/>
        <family val="2"/>
      </rPr>
      <t xml:space="preserve"> </t>
    </r>
  </si>
  <si>
    <t>SUPERFCIE TERRENO</t>
  </si>
  <si>
    <t>RESOLUCIÓN</t>
  </si>
  <si>
    <t>DIRECCIÓN</t>
  </si>
  <si>
    <t>DESCRIPCION DEL PROYECTO</t>
  </si>
  <si>
    <t>TERRENOS</t>
  </si>
  <si>
    <t>N°</t>
  </si>
  <si>
    <t>FECHA</t>
  </si>
  <si>
    <t>2491-A</t>
  </si>
  <si>
    <t>LR-2527</t>
  </si>
  <si>
    <t>SOCIEDAD DE INVERSIONES Y SERVICIO INVER S.A.</t>
  </si>
  <si>
    <t xml:space="preserve">CARLOS SILVA VILDOSOLA </t>
  </si>
  <si>
    <t>CATALINA RIVERA</t>
  </si>
  <si>
    <t>FUSION</t>
  </si>
  <si>
    <t>2492-A</t>
  </si>
  <si>
    <t>LR-2528</t>
  </si>
  <si>
    <t>ROBERTO GONZALEZ</t>
  </si>
  <si>
    <t>2493-A</t>
  </si>
  <si>
    <t>LR-2529</t>
  </si>
  <si>
    <t>TOTAL</t>
  </si>
  <si>
    <t>OBRA NUEVA</t>
  </si>
  <si>
    <t>SANDRA SABAJ DIMES</t>
  </si>
  <si>
    <t>23 DE FEBRERO 8915 Y 8931</t>
  </si>
  <si>
    <t>RAUL CORREA</t>
  </si>
  <si>
    <t>MARIA KOSLER / JOSE KOSLER</t>
  </si>
  <si>
    <t xml:space="preserve">GUEMES 245 </t>
  </si>
  <si>
    <t>ALTERACION</t>
  </si>
  <si>
    <t>A N T E P R O Y E C T O S</t>
  </si>
  <si>
    <t>PERMISO N°</t>
  </si>
  <si>
    <t>RESOLUCION FECHA</t>
  </si>
  <si>
    <t>DESCIPCION PROYECTO</t>
  </si>
  <si>
    <t>SUPERFICIE M2</t>
  </si>
  <si>
    <t>NORMAS ESPCIALES</t>
  </si>
  <si>
    <t>ANTEPROYECTO</t>
  </si>
  <si>
    <t>CARLOS LINEROS ECHEVERRIA</t>
  </si>
  <si>
    <t>ARQUITECTO</t>
  </si>
  <si>
    <t xml:space="preserve">LA REINA, </t>
  </si>
  <si>
    <t>DIRECTOR DE OBRAS</t>
  </si>
  <si>
    <t>9M</t>
  </si>
  <si>
    <t>12M</t>
  </si>
  <si>
    <t>CAFETERIA</t>
  </si>
  <si>
    <t xml:space="preserve">LGUC.,OGUC., Y PRC </t>
  </si>
  <si>
    <t xml:space="preserve">NORMAS EPECIALES </t>
  </si>
  <si>
    <t>CERTIFICADO DE REGULARIZACION  LEY 20.898</t>
  </si>
  <si>
    <t>CERTIFICADO DE REGULARIZACION DE OBRA MENOR, EDIFICACION ANTIGUA DE CUALQUIER DESTINO (Construida con aterioridad al 31 de julio de 1959)</t>
  </si>
  <si>
    <t>ESTADISTICAS DE PERMISOS, RESOLUCIONES Y OTROS  MES DE FEBRERO  2020</t>
  </si>
  <si>
    <t>04/02/2020</t>
  </si>
  <si>
    <t>JOSE GUTIERREZ MANSILLA</t>
  </si>
  <si>
    <t>FELIPE HERNANDEZ</t>
  </si>
  <si>
    <t>D.F.L. N° 2/1959</t>
  </si>
  <si>
    <t>MONASTERIO DEL CARMEN SAN RAFAEL</t>
  </si>
  <si>
    <t>VICENTE PEREZ ROSALES 1001</t>
  </si>
  <si>
    <t>FELIPE ZAMORA ROJAS</t>
  </si>
  <si>
    <t>MARCELA ROJAS</t>
  </si>
  <si>
    <t>CONVENTO</t>
  </si>
  <si>
    <t>ART. 124 LGUC</t>
  </si>
  <si>
    <t>3M</t>
  </si>
  <si>
    <t>ROLANDO RUIZ CIFUENTES</t>
  </si>
  <si>
    <t>BORNEO 2468</t>
  </si>
  <si>
    <t>DANIELA POBLETE CACERES</t>
  </si>
  <si>
    <t>PEDRO FONTECILLA WOLF</t>
  </si>
  <si>
    <t>SCHILLER 2329</t>
  </si>
  <si>
    <t>IGNACIO PRIETO ILABACA</t>
  </si>
  <si>
    <t>GRAN PAVESI CONSTRUCTORA LTDA.</t>
  </si>
  <si>
    <t>JORGE SAAVEDRA ZAMORA</t>
  </si>
  <si>
    <t>CECILIA DUQUE VIDELA</t>
  </si>
  <si>
    <t>LEY 19.537 DE COPROP. INMOB. LGUC., OGUC Y PRC</t>
  </si>
  <si>
    <t>BARBARA ALVAREZ HUERTA</t>
  </si>
  <si>
    <t>HELSBY 8896-C</t>
  </si>
  <si>
    <t>ROBERTO CASALS / PATRICIO MONTAÑO</t>
  </si>
  <si>
    <t>MP INMOBILIARIA SPA</t>
  </si>
  <si>
    <t>ALVARO CASANOVA 1853</t>
  </si>
  <si>
    <t>SERGIO VILLALOBOS DELPIANO</t>
  </si>
  <si>
    <t>LEY DE COPROP. INMOBILIARIA N° 19.537, DFL N° 2, ART. 6.1.8 DE LA OGUC</t>
  </si>
  <si>
    <t>CLAUDIO SAMPIERE</t>
  </si>
  <si>
    <t>AV. OSSA 1794</t>
  </si>
  <si>
    <t>FRANCISCO HUERTA VELASCO</t>
  </si>
  <si>
    <t>INCISO 2° DE ART. 5.1.18 DE LA OGUC., LGUC., Y PRC</t>
  </si>
  <si>
    <t>ISABEL MASSIN BOCCA</t>
  </si>
  <si>
    <t>DRINA 330</t>
  </si>
  <si>
    <t>VIRGINIA BECERRA MUZZIO</t>
  </si>
  <si>
    <t>FRANCISCO HUBERMAN</t>
  </si>
  <si>
    <t>ALVARO CASANOVA 1068-K</t>
  </si>
  <si>
    <t>JOSE CABRERA HILZERMAN</t>
  </si>
  <si>
    <t>LGUC., OGUC., PRC COPROPIEDAD LEY 19537</t>
  </si>
  <si>
    <t>M.GARRIDO</t>
  </si>
  <si>
    <t>CORPORACION IGLESIA ADVENTISTA DEL SEPTIMO DIA</t>
  </si>
  <si>
    <t>AV. ALCALDE FERNANCO CASTILLO VELASCO 9770</t>
  </si>
  <si>
    <t>CLAUDIA REVECO RAMIREZ</t>
  </si>
  <si>
    <t>COLEGIO</t>
  </si>
  <si>
    <t xml:space="preserve">LGUC., OGUC., PRC </t>
  </si>
  <si>
    <t xml:space="preserve"> C. ESPINOSA</t>
  </si>
  <si>
    <t>9 Y 14M</t>
  </si>
  <si>
    <t>LYNCH NORTE 388-D</t>
  </si>
  <si>
    <t>GIOCONDA GUTIERREZ GATICA</t>
  </si>
  <si>
    <t>CHRISTIAN POHLHAMMER</t>
  </si>
  <si>
    <t>8.2</t>
  </si>
  <si>
    <t>05/02/2020</t>
  </si>
  <si>
    <t>MARIO SILVA POZZI</t>
  </si>
  <si>
    <t>MATEO DE TORO Y ZAMBRANO 1395 DP. 22-B</t>
  </si>
  <si>
    <t>PILAR SARIEGO C.</t>
  </si>
  <si>
    <t>ART. 124 DE LA LGUC</t>
  </si>
  <si>
    <t>HAROLDO OELIKER LINK</t>
  </si>
  <si>
    <t>MATEO DE TORO Y ZAMBRANO 1395 DP. 12-A</t>
  </si>
  <si>
    <t xml:space="preserve">ALCALDE FERNANDO CASTILLO VELASCO 7400 </t>
  </si>
  <si>
    <t>ALFONSO DEL FIERRO CARMONA</t>
  </si>
  <si>
    <t>RUTH RUDOLPHI / FRESIA RUDOLPHI</t>
  </si>
  <si>
    <t>LAS ABEJAS 5803</t>
  </si>
  <si>
    <t>CARLOS ANAYA FLORES</t>
  </si>
  <si>
    <t>MARIA ABARCA ARIAS / SAMUEL ABARCA ARIAS</t>
  </si>
  <si>
    <t>JULIO MONTEBRUNO 25</t>
  </si>
  <si>
    <t>IVAN NUÑEZ BOHN</t>
  </si>
  <si>
    <t>INMOBILIARIA LOS SILOS III S.A.</t>
  </si>
  <si>
    <t>NOCEDAL 6608</t>
  </si>
  <si>
    <t>RICARDO POSADA COPANO</t>
  </si>
  <si>
    <t>LGUC., OGUC., Y LEY DE COPROPIEDAD 19537 Y PRC</t>
  </si>
  <si>
    <t>RAUL CARTAGENA BOBADILLA / CAROLINA GREIBE SANDOVAL</t>
  </si>
  <si>
    <t>CARLOS NAZARIT 348</t>
  </si>
  <si>
    <t>JUAN CARTAGENA BOBADILLA</t>
  </si>
  <si>
    <t>IVONNE ORELLANA VERGARA</t>
  </si>
  <si>
    <t>LIMARI 766</t>
  </si>
  <si>
    <t>RODRIGO MORALES ZUÑIGA</t>
  </si>
  <si>
    <t>NUEVOS DESARROLLOS S.A.</t>
  </si>
  <si>
    <t>AV. LARRAIN 5862 L-T4019 NOVEL 4</t>
  </si>
  <si>
    <t>LOCAL</t>
  </si>
  <si>
    <t>GUILLERMO TELL 5838</t>
  </si>
  <si>
    <t>LUIS LANZAROTTI MARAMBIO</t>
  </si>
  <si>
    <t>CARLOS SILVA VILDOSOLA 10195</t>
  </si>
  <si>
    <t>SERGIO AGUILERA MILLACURA</t>
  </si>
  <si>
    <t>XAVIER LOMBARDO BOLSON / MACARENA LEIVA CRESPO</t>
  </si>
  <si>
    <t>RAMON LAVAL 1450</t>
  </si>
  <si>
    <t>ROCIO COSTA GOMEZ</t>
  </si>
  <si>
    <t>INVERSIONES ACTUAL RAICES SPA</t>
  </si>
  <si>
    <t>ARRIETA CAÑAS 5725, EGAÑA 430 Y FRANCISCO VILLAGRA 5724</t>
  </si>
  <si>
    <t>PABLO GELLONA VIAL</t>
  </si>
  <si>
    <t xml:space="preserve">MARCELA HORMAZABAL </t>
  </si>
  <si>
    <t xml:space="preserve">LEY 19537 COPROP. INMOB. TIPO A- ART. 2.6.11 OGUC., (PROY. DE SOMBRAS) ART. 63 LGUC., (BENEFICIO FUSION), ART. 2.6.4. OGUC.,(CONJUNTO ARMINICO, CONDICION DE DIMENCION) </t>
  </si>
  <si>
    <t>CHRISTINA OLATE BRAVO</t>
  </si>
  <si>
    <t>DRINA 282</t>
  </si>
  <si>
    <t>JAVIER FUENZALIDA SALAZAS</t>
  </si>
  <si>
    <t>JAVIER ALONSO ORTIZ QUEZADA</t>
  </si>
  <si>
    <t>DIEGO ROJAS 661</t>
  </si>
  <si>
    <t>GERMAN LIRA LEYTON</t>
  </si>
  <si>
    <t>CERTIFICADO DE REGULARIZACION (Permiso y Recepcion Definitiva) VIVIENDA SUPERFICIE MAXIMA 140M2, DE HASTA 2.000 UF, ACOGIDA AL TITULO  1 DE LA LEY 20.898</t>
  </si>
  <si>
    <r>
      <t xml:space="preserve">EDIFICACION ANTIGUA CUALQUIER DESTINO </t>
    </r>
    <r>
      <rPr>
        <b/>
        <sz val="18"/>
        <color theme="1"/>
        <rFont val="Arial"/>
        <family val="2"/>
      </rPr>
      <t>(CONSTRUIDA CON ANTERIORIDAD AL 31.07.1959)</t>
    </r>
  </si>
  <si>
    <t>ELEODORO ASTORQUIZA 626-I</t>
  </si>
  <si>
    <t>ESCRITOR BEJAMIN SUBERCASEAUX 9723</t>
  </si>
  <si>
    <t>COMERCIO</t>
  </si>
  <si>
    <t>ALEX ALCAINO</t>
  </si>
  <si>
    <t>ZHENXNG PAN</t>
  </si>
  <si>
    <t>FRANCISCO MIZON SEGUEL</t>
  </si>
  <si>
    <t>JOAQUIN VICTORIANO TRONCOSO</t>
  </si>
  <si>
    <t>FRANCISCA IGLESIAS HENRIQUEZ</t>
  </si>
  <si>
    <t>MGA/AEA/mpa.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</si>
</sst>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 &quot;$&quot;* #,##0_ ;_ &quot;$&quot;* \-#,##0_ ;_ &quot;$&quot;* &quot;-&quot;_ ;_ @_ "/>
    <numFmt numFmtId="164" formatCode="&quot;$&quot;\ #,##0"/>
    <numFmt numFmtId="165" formatCode="#,##0.000"/>
    <numFmt numFmtId="166" formatCode="#,##0.0"/>
    <numFmt numFmtId="167" formatCode="0.0"/>
  </numFmts>
  <fonts count="31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20"/>
      <color theme="1"/>
      <name val="Arial"/>
      <family val="2"/>
    </font>
    <font>
      <b/>
      <sz val="28"/>
      <color theme="0"/>
      <name val="Arial"/>
      <family val="2"/>
    </font>
    <font>
      <b/>
      <sz val="28"/>
      <color theme="1"/>
      <name val="Arial"/>
      <family val="2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sz val="20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Arial"/>
      <family val="2"/>
    </font>
    <font>
      <b/>
      <sz val="18"/>
      <color theme="1"/>
      <name val="Arial"/>
      <family val="2"/>
    </font>
    <font>
      <b/>
      <sz val="8"/>
      <color theme="1"/>
      <name val="Arial"/>
      <family val="2"/>
    </font>
    <font>
      <sz val="20"/>
      <color theme="1"/>
      <name val="Arial"/>
      <family val="2"/>
    </font>
    <font>
      <sz val="9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16" fillId="0" borderId="0" applyFont="0" applyFill="0" applyBorder="0" applyAlignment="0" applyProtection="0"/>
  </cellStyleXfs>
  <cellXfs count="302">
    <xf numFmtId="0" fontId="0" fillId="0" borderId="0" xfId="0"/>
    <xf numFmtId="0" fontId="3" fillId="0" borderId="0" xfId="0" applyFont="1"/>
    <xf numFmtId="0" fontId="7" fillId="0" borderId="0" xfId="0" applyFont="1"/>
    <xf numFmtId="0" fontId="7" fillId="0" borderId="0" xfId="0" applyFont="1" applyFill="1"/>
    <xf numFmtId="0" fontId="6" fillId="0" borderId="12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quotePrefix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11" xfId="0" applyBorder="1"/>
    <xf numFmtId="0" fontId="0" fillId="4" borderId="8" xfId="0" applyFill="1" applyBorder="1"/>
    <xf numFmtId="0" fontId="0" fillId="4" borderId="11" xfId="0" applyFill="1" applyBorder="1"/>
    <xf numFmtId="0" fontId="7" fillId="0" borderId="12" xfId="0" applyFont="1" applyBorder="1" applyAlignment="1">
      <alignment horizontal="center"/>
    </xf>
    <xf numFmtId="0" fontId="7" fillId="0" borderId="0" xfId="0" applyFont="1" applyBorder="1"/>
    <xf numFmtId="14" fontId="1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right" vertical="center"/>
    </xf>
    <xf numFmtId="0" fontId="3" fillId="3" borderId="0" xfId="0" applyFont="1" applyFill="1" applyBorder="1"/>
    <xf numFmtId="49" fontId="2" fillId="0" borderId="12" xfId="0" applyNumberFormat="1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  <xf numFmtId="3" fontId="5" fillId="3" borderId="0" xfId="0" applyNumberFormat="1" applyFont="1" applyFill="1" applyBorder="1" applyAlignment="1">
      <alignment horizontal="right"/>
    </xf>
    <xf numFmtId="4" fontId="5" fillId="3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center" vertical="center"/>
    </xf>
    <xf numFmtId="0" fontId="3" fillId="0" borderId="0" xfId="0" applyFont="1"/>
    <xf numFmtId="0" fontId="3" fillId="3" borderId="0" xfId="0" applyFont="1" applyFill="1" applyBorder="1"/>
    <xf numFmtId="0" fontId="8" fillId="3" borderId="0" xfId="0" applyFont="1" applyFill="1" applyBorder="1" applyAlignment="1">
      <alignment horizontal="center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2" xfId="0" quotePrefix="1" applyFont="1" applyFill="1" applyBorder="1" applyAlignment="1">
      <alignment horizontal="center" vertical="center" wrapText="1"/>
    </xf>
    <xf numFmtId="0" fontId="7" fillId="0" borderId="0" xfId="0" applyFont="1" applyFill="1" applyBorder="1"/>
    <xf numFmtId="2" fontId="2" fillId="0" borderId="12" xfId="0" applyNumberFormat="1" applyFont="1" applyFill="1" applyBorder="1" applyAlignment="1">
      <alignment horizontal="right" vertical="center"/>
    </xf>
    <xf numFmtId="4" fontId="12" fillId="3" borderId="0" xfId="0" applyNumberFormat="1" applyFont="1" applyFill="1" applyBorder="1" applyAlignment="1">
      <alignment horizontal="right"/>
    </xf>
    <xf numFmtId="0" fontId="0" fillId="0" borderId="0" xfId="0"/>
    <xf numFmtId="0" fontId="14" fillId="0" borderId="0" xfId="0" applyFont="1"/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 wrapText="1"/>
    </xf>
    <xf numFmtId="42" fontId="1" fillId="0" borderId="12" xfId="1" applyFont="1" applyBorder="1" applyAlignment="1">
      <alignment horizontal="right" vertical="center"/>
    </xf>
    <xf numFmtId="42" fontId="1" fillId="0" borderId="12" xfId="1" applyFont="1" applyFill="1" applyBorder="1" applyAlignment="1">
      <alignment horizontal="right" vertical="center"/>
    </xf>
    <xf numFmtId="0" fontId="8" fillId="2" borderId="12" xfId="0" applyFont="1" applyFill="1" applyBorder="1" applyAlignment="1">
      <alignment horizontal="center"/>
    </xf>
    <xf numFmtId="42" fontId="12" fillId="2" borderId="12" xfId="1" applyFont="1" applyFill="1" applyBorder="1" applyAlignment="1">
      <alignment horizontal="right"/>
    </xf>
    <xf numFmtId="0" fontId="3" fillId="2" borderId="12" xfId="0" applyFont="1" applyFill="1" applyBorder="1"/>
    <xf numFmtId="4" fontId="12" fillId="2" borderId="12" xfId="0" applyNumberFormat="1" applyFont="1" applyFill="1" applyBorder="1" applyAlignment="1">
      <alignment horizontal="right"/>
    </xf>
    <xf numFmtId="42" fontId="12" fillId="3" borderId="0" xfId="1" applyFont="1" applyFill="1" applyBorder="1" applyAlignment="1">
      <alignment horizontal="right"/>
    </xf>
    <xf numFmtId="2" fontId="7" fillId="0" borderId="12" xfId="0" applyNumberFormat="1" applyFont="1" applyFill="1" applyBorder="1" applyAlignment="1">
      <alignment horizontal="center" vertical="center"/>
    </xf>
    <xf numFmtId="0" fontId="18" fillId="5" borderId="18" xfId="0" applyFont="1" applyFill="1" applyBorder="1"/>
    <xf numFmtId="0" fontId="3" fillId="5" borderId="19" xfId="0" applyFont="1" applyFill="1" applyBorder="1"/>
    <xf numFmtId="0" fontId="8" fillId="5" borderId="19" xfId="0" applyFont="1" applyFill="1" applyBorder="1" applyAlignment="1">
      <alignment horizontal="center"/>
    </xf>
    <xf numFmtId="3" fontId="5" fillId="5" borderId="19" xfId="0" applyNumberFormat="1" applyFont="1" applyFill="1" applyBorder="1" applyAlignment="1">
      <alignment horizontal="right"/>
    </xf>
    <xf numFmtId="4" fontId="5" fillId="5" borderId="19" xfId="0" applyNumberFormat="1" applyFont="1" applyFill="1" applyBorder="1" applyAlignment="1">
      <alignment horizontal="right"/>
    </xf>
    <xf numFmtId="0" fontId="3" fillId="5" borderId="20" xfId="0" applyFont="1" applyFill="1" applyBorder="1"/>
    <xf numFmtId="0" fontId="20" fillId="0" borderId="0" xfId="0" applyFont="1"/>
    <xf numFmtId="0" fontId="21" fillId="0" borderId="0" xfId="0" applyFont="1"/>
    <xf numFmtId="0" fontId="22" fillId="2" borderId="21" xfId="0" applyFont="1" applyFill="1" applyBorder="1"/>
    <xf numFmtId="0" fontId="2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36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164" fontId="2" fillId="0" borderId="28" xfId="0" applyNumberFormat="1" applyFont="1" applyBorder="1" applyAlignment="1">
      <alignment horizontal="center" vertical="center" wrapText="1"/>
    </xf>
    <xf numFmtId="165" fontId="2" fillId="0" borderId="27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quotePrefix="1" applyFont="1" applyBorder="1" applyAlignment="1">
      <alignment horizontal="center" vertical="center" wrapText="1"/>
    </xf>
    <xf numFmtId="42" fontId="1" fillId="0" borderId="0" xfId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quotePrefix="1" applyFont="1" applyBorder="1" applyAlignment="1">
      <alignment horizontal="center" vertical="center"/>
    </xf>
    <xf numFmtId="42" fontId="1" fillId="0" borderId="0" xfId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center" vertical="center" wrapText="1"/>
    </xf>
    <xf numFmtId="165" fontId="12" fillId="2" borderId="22" xfId="0" applyNumberFormat="1" applyFont="1" applyFill="1" applyBorder="1" applyAlignment="1">
      <alignment horizontal="right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Border="1"/>
    <xf numFmtId="0" fontId="23" fillId="0" borderId="12" xfId="0" applyFont="1" applyBorder="1" applyAlignment="1">
      <alignment horizont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vertical="top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7" fillId="3" borderId="31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33" xfId="0" applyFont="1" applyFill="1" applyBorder="1" applyAlignment="1">
      <alignment vertical="top" wrapText="1"/>
    </xf>
    <xf numFmtId="0" fontId="17" fillId="3" borderId="34" xfId="0" applyFont="1" applyFill="1" applyBorder="1" applyAlignment="1">
      <alignment vertical="top" wrapText="1"/>
    </xf>
    <xf numFmtId="0" fontId="17" fillId="0" borderId="0" xfId="0" applyFont="1" applyBorder="1" applyAlignment="1">
      <alignment vertical="center" wrapText="1"/>
    </xf>
    <xf numFmtId="42" fontId="12" fillId="2" borderId="38" xfId="0" applyNumberFormat="1" applyFont="1" applyFill="1" applyBorder="1" applyAlignment="1">
      <alignment horizontal="center"/>
    </xf>
    <xf numFmtId="166" fontId="1" fillId="0" borderId="12" xfId="0" applyNumberFormat="1" applyFont="1" applyFill="1" applyBorder="1" applyAlignment="1">
      <alignment horizontal="right" vertical="center"/>
    </xf>
    <xf numFmtId="166" fontId="1" fillId="0" borderId="12" xfId="0" applyNumberFormat="1" applyFont="1" applyBorder="1" applyAlignment="1">
      <alignment horizontal="right" vertical="center"/>
    </xf>
    <xf numFmtId="167" fontId="1" fillId="0" borderId="12" xfId="0" applyNumberFormat="1" applyFont="1" applyFill="1" applyBorder="1" applyAlignment="1">
      <alignment horizontal="right" vertical="center"/>
    </xf>
    <xf numFmtId="0" fontId="8" fillId="2" borderId="12" xfId="0" applyFont="1" applyFill="1" applyBorder="1"/>
    <xf numFmtId="42" fontId="12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/>
    <xf numFmtId="2" fontId="12" fillId="2" borderId="12" xfId="0" applyNumberFormat="1" applyFont="1" applyFill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3" fillId="2" borderId="19" xfId="0" applyFont="1" applyFill="1" applyBorder="1"/>
    <xf numFmtId="0" fontId="8" fillId="2" borderId="19" xfId="0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0" fontId="3" fillId="2" borderId="20" xfId="0" applyFont="1" applyFill="1" applyBorder="1"/>
    <xf numFmtId="0" fontId="4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3" fontId="2" fillId="3" borderId="2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" fontId="2" fillId="3" borderId="21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3" fontId="2" fillId="3" borderId="28" xfId="0" applyNumberFormat="1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4" fontId="2" fillId="3" borderId="28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14" fontId="2" fillId="0" borderId="12" xfId="0" applyNumberFormat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42" fontId="2" fillId="0" borderId="12" xfId="1" applyFont="1" applyFill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 wrapText="1"/>
    </xf>
    <xf numFmtId="2" fontId="12" fillId="2" borderId="12" xfId="0" applyNumberFormat="1" applyFont="1" applyFill="1" applyBorder="1"/>
    <xf numFmtId="0" fontId="2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14" fontId="17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27" fillId="0" borderId="0" xfId="0" applyFont="1"/>
    <xf numFmtId="0" fontId="26" fillId="2" borderId="12" xfId="0" applyFont="1" applyFill="1" applyBorder="1"/>
    <xf numFmtId="42" fontId="28" fillId="2" borderId="12" xfId="0" applyNumberFormat="1" applyFont="1" applyFill="1" applyBorder="1"/>
    <xf numFmtId="4" fontId="28" fillId="2" borderId="12" xfId="0" applyNumberFormat="1" applyFont="1" applyFill="1" applyBorder="1"/>
    <xf numFmtId="0" fontId="29" fillId="0" borderId="0" xfId="0" applyFont="1"/>
    <xf numFmtId="0" fontId="30" fillId="0" borderId="0" xfId="0" applyFont="1" applyAlignment="1">
      <alignment horizontal="center"/>
    </xf>
    <xf numFmtId="0" fontId="11" fillId="2" borderId="18" xfId="0" applyFont="1" applyFill="1" applyBorder="1" applyAlignment="1"/>
    <xf numFmtId="0" fontId="11" fillId="2" borderId="19" xfId="0" applyFont="1" applyFill="1" applyBorder="1" applyAlignment="1"/>
    <xf numFmtId="0" fontId="3" fillId="2" borderId="38" xfId="0" applyFont="1" applyFill="1" applyBorder="1"/>
    <xf numFmtId="0" fontId="4" fillId="3" borderId="21" xfId="0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4" fontId="4" fillId="3" borderId="21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right" vertical="center"/>
    </xf>
    <xf numFmtId="4" fontId="4" fillId="3" borderId="12" xfId="0" applyNumberFormat="1" applyFont="1" applyFill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1" fontId="12" fillId="2" borderId="12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3" fillId="3" borderId="0" xfId="0" applyFont="1" applyFill="1"/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42" fontId="2" fillId="0" borderId="0" xfId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horizontal="right" vertical="center"/>
    </xf>
    <xf numFmtId="0" fontId="8" fillId="3" borderId="0" xfId="0" applyFont="1" applyFill="1" applyBorder="1"/>
    <xf numFmtId="42" fontId="12" fillId="3" borderId="0" xfId="0" applyNumberFormat="1" applyFont="1" applyFill="1" applyBorder="1" applyAlignment="1">
      <alignment horizontal="center"/>
    </xf>
    <xf numFmtId="0" fontId="22" fillId="3" borderId="0" xfId="0" applyFont="1" applyFill="1" applyBorder="1"/>
    <xf numFmtId="2" fontId="12" fillId="3" borderId="0" xfId="0" applyNumberFormat="1" applyFont="1" applyFill="1" applyBorder="1" applyAlignment="1">
      <alignment horizontal="right"/>
    </xf>
    <xf numFmtId="2" fontId="12" fillId="3" borderId="0" xfId="0" applyNumberFormat="1" applyFont="1" applyFill="1" applyBorder="1"/>
    <xf numFmtId="0" fontId="4" fillId="0" borderId="0" xfId="0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0" fillId="0" borderId="0" xfId="0"/>
    <xf numFmtId="0" fontId="8" fillId="2" borderId="12" xfId="0" applyFont="1" applyFill="1" applyBorder="1"/>
    <xf numFmtId="42" fontId="12" fillId="2" borderId="12" xfId="0" applyNumberFormat="1" applyFont="1" applyFill="1" applyBorder="1" applyAlignment="1">
      <alignment horizontal="center"/>
    </xf>
    <xf numFmtId="0" fontId="22" fillId="2" borderId="12" xfId="0" applyFont="1" applyFill="1" applyBorder="1"/>
    <xf numFmtId="2" fontId="12" fillId="2" borderId="12" xfId="0" applyNumberFormat="1" applyFont="1" applyFill="1" applyBorder="1" applyAlignment="1">
      <alignment horizontal="right"/>
    </xf>
    <xf numFmtId="0" fontId="3" fillId="2" borderId="19" xfId="0" applyFont="1" applyFill="1" applyBorder="1"/>
    <xf numFmtId="0" fontId="8" fillId="2" borderId="19" xfId="0" applyFont="1" applyFill="1" applyBorder="1" applyAlignment="1">
      <alignment horizontal="center"/>
    </xf>
    <xf numFmtId="3" fontId="5" fillId="2" borderId="19" xfId="0" applyNumberFormat="1" applyFont="1" applyFill="1" applyBorder="1" applyAlignment="1">
      <alignment horizontal="right"/>
    </xf>
    <xf numFmtId="4" fontId="5" fillId="2" borderId="19" xfId="0" applyNumberFormat="1" applyFont="1" applyFill="1" applyBorder="1" applyAlignment="1">
      <alignment horizontal="right"/>
    </xf>
    <xf numFmtId="0" fontId="4" fillId="0" borderId="21" xfId="0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0" fontId="11" fillId="2" borderId="18" xfId="0" applyFont="1" applyFill="1" applyBorder="1" applyAlignment="1"/>
    <xf numFmtId="0" fontId="11" fillId="2" borderId="19" xfId="0" applyFont="1" applyFill="1" applyBorder="1" applyAlignment="1"/>
    <xf numFmtId="0" fontId="4" fillId="0" borderId="39" xfId="0" applyFont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0" fontId="3" fillId="2" borderId="38" xfId="0" applyFont="1" applyFill="1" applyBorder="1"/>
    <xf numFmtId="0" fontId="4" fillId="3" borderId="21" xfId="0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4" fontId="4" fillId="3" borderId="28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14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42" fontId="4" fillId="0" borderId="12" xfId="1" applyFont="1" applyFill="1" applyBorder="1" applyAlignment="1">
      <alignment horizontal="right" vertical="center" wrapText="1"/>
    </xf>
    <xf numFmtId="4" fontId="4" fillId="3" borderId="12" xfId="0" applyNumberFormat="1" applyFont="1" applyFill="1" applyBorder="1" applyAlignment="1">
      <alignment horizontal="right" vertical="center"/>
    </xf>
    <xf numFmtId="0" fontId="15" fillId="0" borderId="12" xfId="0" applyFont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42" fontId="4" fillId="0" borderId="0" xfId="1" applyFont="1" applyFill="1" applyBorder="1" applyAlignment="1">
      <alignment horizontal="right" vertical="center" wrapText="1"/>
    </xf>
    <xf numFmtId="14" fontId="1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/>
    </xf>
    <xf numFmtId="42" fontId="4" fillId="0" borderId="12" xfId="1" applyNumberFormat="1" applyFont="1" applyFill="1" applyBorder="1" applyAlignment="1">
      <alignment horizontal="right" vertical="center" wrapText="1"/>
    </xf>
    <xf numFmtId="0" fontId="19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1" fillId="2" borderId="5" xfId="0" applyFont="1" applyFill="1" applyBorder="1" applyAlignment="1"/>
    <xf numFmtId="0" fontId="11" fillId="2" borderId="6" xfId="0" applyFont="1" applyFill="1" applyBorder="1" applyAlignment="1"/>
    <xf numFmtId="0" fontId="11" fillId="2" borderId="9" xfId="0" applyFont="1" applyFill="1" applyBorder="1" applyAlignment="1"/>
    <xf numFmtId="0" fontId="11" fillId="2" borderId="10" xfId="0" applyFont="1" applyFill="1" applyBorder="1" applyAlignment="1"/>
    <xf numFmtId="0" fontId="11" fillId="2" borderId="13" xfId="0" applyFont="1" applyFill="1" applyBorder="1" applyAlignment="1"/>
    <xf numFmtId="0" fontId="11" fillId="2" borderId="14" xfId="0" applyFont="1" applyFill="1" applyBorder="1" applyAlignment="1"/>
    <xf numFmtId="0" fontId="9" fillId="4" borderId="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14" fontId="17" fillId="0" borderId="2" xfId="0" applyNumberFormat="1" applyFont="1" applyBorder="1" applyAlignment="1">
      <alignment horizontal="center" vertical="center" wrapText="1"/>
    </xf>
    <xf numFmtId="14" fontId="17" fillId="0" borderId="3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left"/>
    </xf>
    <xf numFmtId="0" fontId="11" fillId="2" borderId="19" xfId="0" applyFont="1" applyFill="1" applyBorder="1" applyAlignment="1">
      <alignment horizontal="left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4" fillId="2" borderId="18" xfId="0" applyFont="1" applyFill="1" applyBorder="1" applyAlignment="1">
      <alignment horizontal="center"/>
    </xf>
    <xf numFmtId="0" fontId="24" fillId="2" borderId="20" xfId="0" applyFont="1" applyFill="1" applyBorder="1" applyAlignment="1">
      <alignment horizontal="center"/>
    </xf>
    <xf numFmtId="42" fontId="6" fillId="0" borderId="12" xfId="0" applyNumberFormat="1" applyFont="1" applyFill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5" fontId="23" fillId="0" borderId="12" xfId="0" applyNumberFormat="1" applyFont="1" applyBorder="1" applyAlignment="1">
      <alignment horizontal="right" vertical="center" wrapText="1"/>
    </xf>
    <xf numFmtId="4" fontId="23" fillId="0" borderId="12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14" fontId="23" fillId="0" borderId="12" xfId="0" applyNumberFormat="1" applyFont="1" applyBorder="1" applyAlignment="1">
      <alignment horizontal="center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35" xfId="0" applyFont="1" applyBorder="1" applyAlignment="1">
      <alignment horizontal="left" vertical="center" wrapText="1"/>
    </xf>
    <xf numFmtId="4" fontId="23" fillId="0" borderId="26" xfId="0" applyNumberFormat="1" applyFont="1" applyBorder="1" applyAlignment="1">
      <alignment horizontal="center" vertical="center" wrapText="1"/>
    </xf>
    <xf numFmtId="4" fontId="23" fillId="0" borderId="35" xfId="0" applyNumberFormat="1" applyFont="1" applyBorder="1" applyAlignment="1">
      <alignment horizontal="center" vertical="center" wrapText="1"/>
    </xf>
    <xf numFmtId="0" fontId="23" fillId="0" borderId="12" xfId="0" applyFont="1" applyBorder="1" applyAlignment="1">
      <alignment horizontal="left" vertical="center" wrapText="1"/>
    </xf>
    <xf numFmtId="42" fontId="6" fillId="0" borderId="26" xfId="0" applyNumberFormat="1" applyFont="1" applyFill="1" applyBorder="1" applyAlignment="1">
      <alignment horizontal="left" vertical="center" wrapText="1"/>
    </xf>
    <xf numFmtId="42" fontId="6" fillId="0" borderId="35" xfId="0" applyNumberFormat="1" applyFont="1" applyFill="1" applyBorder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7" fillId="3" borderId="23" xfId="0" applyFont="1" applyFill="1" applyBorder="1" applyAlignment="1">
      <alignment vertical="center" wrapText="1"/>
    </xf>
    <xf numFmtId="0" fontId="17" fillId="3" borderId="24" xfId="0" applyFont="1" applyFill="1" applyBorder="1" applyAlignment="1">
      <alignment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5" xfId="0" applyFont="1" applyFill="1" applyBorder="1" applyAlignment="1">
      <alignment horizontal="center" vertical="center" wrapText="1"/>
    </xf>
    <xf numFmtId="0" fontId="17" fillId="3" borderId="37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vertical="top" wrapText="1"/>
    </xf>
    <xf numFmtId="0" fontId="17" fillId="3" borderId="11" xfId="0" applyFont="1" applyFill="1" applyBorder="1" applyAlignment="1">
      <alignment vertical="top" wrapText="1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482601</xdr:colOff>
      <xdr:row>7</xdr:row>
      <xdr:rowOff>25400</xdr:rowOff>
    </xdr:from>
    <xdr:to>
      <xdr:col>2</xdr:col>
      <xdr:colOff>1537607</xdr:colOff>
      <xdr:row>11</xdr:row>
      <xdr:rowOff>1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601" y="368300"/>
          <a:ext cx="2693306" cy="749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8"/>
  <sheetViews>
    <sheetView tabSelected="1" zoomScale="75" zoomScaleNormal="75" zoomScaleSheetLayoutView="100" zoomScalePageLayoutView="50" workbookViewId="0">
      <pane xSplit="25185" topLeftCell="L1"/>
      <selection activeCell="E104" sqref="E104"/>
      <selection pane="topRight" activeCell="L75" sqref="L75"/>
    </sheetView>
  </sheetViews>
  <sheetFormatPr baseColWidth="10" defaultRowHeight="15" x14ac:dyDescent="0.25"/>
  <cols>
    <col min="1" max="1" width="11" customWidth="1"/>
    <col min="2" max="2" width="13.42578125" customWidth="1"/>
    <col min="3" max="3" width="44.42578125" customWidth="1"/>
    <col min="4" max="4" width="45.42578125" customWidth="1"/>
    <col min="5" max="5" width="43.7109375" customWidth="1"/>
    <col min="6" max="6" width="30.28515625" customWidth="1"/>
    <col min="7" max="7" width="23" customWidth="1"/>
    <col min="8" max="8" width="23.7109375" customWidth="1"/>
    <col min="9" max="9" width="37.28515625" customWidth="1"/>
    <col min="10" max="10" width="18.42578125" customWidth="1"/>
    <col min="11" max="11" width="20.7109375" customWidth="1"/>
    <col min="12" max="12" width="29.85546875" customWidth="1"/>
    <col min="13" max="13" width="20" customWidth="1"/>
  </cols>
  <sheetData>
    <row r="1" spans="1:14" ht="4.5" customHeight="1" thickBot="1" x14ac:dyDescent="0.3"/>
    <row r="2" spans="1:14" ht="3" hidden="1" customHeight="1" thickBot="1" x14ac:dyDescent="0.3"/>
    <row r="3" spans="1:14" ht="15.75" hidden="1" thickBot="1" x14ac:dyDescent="0.3"/>
    <row r="4" spans="1:14" ht="15.75" hidden="1" thickBot="1" x14ac:dyDescent="0.3"/>
    <row r="5" spans="1:14" ht="15.75" hidden="1" thickBot="1" x14ac:dyDescent="0.3"/>
    <row r="6" spans="1:14" ht="10.5" customHeight="1" x14ac:dyDescent="0.25">
      <c r="A6" s="243" t="s">
        <v>15</v>
      </c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16"/>
    </row>
    <row r="7" spans="1:14" ht="10.5" customHeight="1" thickBot="1" x14ac:dyDescent="0.3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17"/>
    </row>
    <row r="8" spans="1:14" x14ac:dyDescent="0.25">
      <c r="A8" s="253" t="s">
        <v>76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18"/>
    </row>
    <row r="9" spans="1:14" x14ac:dyDescent="0.25">
      <c r="A9" s="255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18"/>
    </row>
    <row r="10" spans="1:14" x14ac:dyDescent="0.25">
      <c r="A10" s="255"/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18"/>
    </row>
    <row r="11" spans="1:14" ht="15.75" thickBot="1" x14ac:dyDescent="0.3">
      <c r="A11" s="256"/>
      <c r="B11" s="257"/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19"/>
    </row>
    <row r="12" spans="1:14" x14ac:dyDescent="0.25">
      <c r="A12" s="247" t="s">
        <v>12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65"/>
    </row>
    <row r="13" spans="1:14" ht="15.75" thickBot="1" x14ac:dyDescent="0.3">
      <c r="A13" s="249"/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66"/>
    </row>
    <row r="14" spans="1:14" x14ac:dyDescent="0.25">
      <c r="A14" s="258" t="s">
        <v>0</v>
      </c>
      <c r="B14" s="258" t="s">
        <v>1</v>
      </c>
      <c r="C14" s="262" t="s">
        <v>2</v>
      </c>
      <c r="D14" s="258" t="s">
        <v>3</v>
      </c>
      <c r="E14" s="258" t="s">
        <v>4</v>
      </c>
      <c r="F14" s="258" t="s">
        <v>5</v>
      </c>
      <c r="G14" s="258" t="s">
        <v>6</v>
      </c>
      <c r="H14" s="258" t="s">
        <v>7</v>
      </c>
      <c r="I14" s="258" t="s">
        <v>8</v>
      </c>
      <c r="J14" s="258" t="s">
        <v>11</v>
      </c>
      <c r="K14" s="264" t="s">
        <v>22</v>
      </c>
      <c r="L14" s="258" t="s">
        <v>9</v>
      </c>
      <c r="M14" s="258" t="s">
        <v>10</v>
      </c>
      <c r="N14" s="264" t="s">
        <v>20</v>
      </c>
    </row>
    <row r="15" spans="1:14" x14ac:dyDescent="0.25">
      <c r="A15" s="258"/>
      <c r="B15" s="258"/>
      <c r="C15" s="262"/>
      <c r="D15" s="258"/>
      <c r="E15" s="258"/>
      <c r="F15" s="259"/>
      <c r="G15" s="259"/>
      <c r="H15" s="259"/>
      <c r="I15" s="259"/>
      <c r="J15" s="259"/>
      <c r="K15" s="258"/>
      <c r="L15" s="259"/>
      <c r="M15" s="259"/>
      <c r="N15" s="258"/>
    </row>
    <row r="16" spans="1:14" ht="15.75" thickBot="1" x14ac:dyDescent="0.3">
      <c r="A16" s="261"/>
      <c r="B16" s="261"/>
      <c r="C16" s="263"/>
      <c r="D16" s="261"/>
      <c r="E16" s="261"/>
      <c r="F16" s="260"/>
      <c r="G16" s="260"/>
      <c r="H16" s="260"/>
      <c r="I16" s="260"/>
      <c r="J16" s="260"/>
      <c r="K16" s="261"/>
      <c r="L16" s="260"/>
      <c r="M16" s="260"/>
      <c r="N16" s="261"/>
    </row>
    <row r="17" spans="1:14" s="40" customFormat="1" x14ac:dyDescent="0.25">
      <c r="A17" s="146"/>
      <c r="B17" s="146"/>
      <c r="C17" s="147"/>
      <c r="D17" s="146"/>
      <c r="E17" s="146"/>
      <c r="F17" s="148"/>
      <c r="G17" s="148"/>
      <c r="H17" s="148"/>
      <c r="I17" s="148"/>
      <c r="J17" s="148"/>
      <c r="K17" s="146"/>
      <c r="L17" s="148"/>
      <c r="M17" s="148"/>
      <c r="N17" s="146"/>
    </row>
    <row r="18" spans="1:14" s="2" customFormat="1" x14ac:dyDescent="0.25">
      <c r="A18" s="31">
        <v>14326</v>
      </c>
      <c r="B18" s="42" t="s">
        <v>77</v>
      </c>
      <c r="C18" s="6" t="s">
        <v>78</v>
      </c>
      <c r="D18" s="45" t="s">
        <v>176</v>
      </c>
      <c r="E18" s="6" t="s">
        <v>79</v>
      </c>
      <c r="F18" s="8" t="s">
        <v>18</v>
      </c>
      <c r="G18" s="10" t="s">
        <v>17</v>
      </c>
      <c r="H18" s="46">
        <v>232059</v>
      </c>
      <c r="I18" s="10" t="s">
        <v>51</v>
      </c>
      <c r="J18" s="12">
        <v>83.25</v>
      </c>
      <c r="K18" s="109">
        <v>201</v>
      </c>
      <c r="L18" s="4" t="s">
        <v>80</v>
      </c>
      <c r="M18" s="8" t="s">
        <v>19</v>
      </c>
      <c r="N18" s="20">
        <v>5.82</v>
      </c>
    </row>
    <row r="19" spans="1:14" s="3" customFormat="1" ht="30" x14ac:dyDescent="0.25">
      <c r="A19" s="31">
        <v>14327</v>
      </c>
      <c r="B19" s="35">
        <v>43866</v>
      </c>
      <c r="C19" s="14" t="s">
        <v>81</v>
      </c>
      <c r="D19" s="14" t="s">
        <v>82</v>
      </c>
      <c r="E19" s="43" t="s">
        <v>83</v>
      </c>
      <c r="F19" s="15" t="s">
        <v>84</v>
      </c>
      <c r="G19" s="15" t="s">
        <v>85</v>
      </c>
      <c r="H19" s="47">
        <v>688648</v>
      </c>
      <c r="I19" s="10" t="s">
        <v>29</v>
      </c>
      <c r="J19" s="13">
        <v>576.16</v>
      </c>
      <c r="K19" s="13">
        <v>17197.28</v>
      </c>
      <c r="L19" s="4" t="s">
        <v>86</v>
      </c>
      <c r="M19" s="9" t="s">
        <v>19</v>
      </c>
      <c r="N19" s="53" t="s">
        <v>87</v>
      </c>
    </row>
    <row r="20" spans="1:14" s="3" customFormat="1" x14ac:dyDescent="0.25">
      <c r="A20" s="5">
        <v>14328</v>
      </c>
      <c r="B20" s="22">
        <v>43866</v>
      </c>
      <c r="C20" s="14" t="s">
        <v>88</v>
      </c>
      <c r="D20" s="14" t="s">
        <v>89</v>
      </c>
      <c r="E20" s="14" t="s">
        <v>90</v>
      </c>
      <c r="F20" s="9" t="s">
        <v>18</v>
      </c>
      <c r="G20" s="90" t="s">
        <v>17</v>
      </c>
      <c r="H20" s="47">
        <v>41917</v>
      </c>
      <c r="I20" s="10" t="s">
        <v>57</v>
      </c>
      <c r="J20" s="13">
        <v>192.95</v>
      </c>
      <c r="K20" s="13">
        <v>318</v>
      </c>
      <c r="L20" s="4" t="s">
        <v>16</v>
      </c>
      <c r="M20" s="8" t="s">
        <v>19</v>
      </c>
      <c r="N20" s="24">
        <v>6.67</v>
      </c>
    </row>
    <row r="21" spans="1:14" s="2" customFormat="1" x14ac:dyDescent="0.25">
      <c r="A21" s="5">
        <v>14329</v>
      </c>
      <c r="B21" s="22">
        <v>43867</v>
      </c>
      <c r="C21" s="6" t="s">
        <v>91</v>
      </c>
      <c r="D21" s="6" t="s">
        <v>92</v>
      </c>
      <c r="E21" s="14" t="s">
        <v>93</v>
      </c>
      <c r="F21" s="15" t="s">
        <v>18</v>
      </c>
      <c r="G21" s="15" t="s">
        <v>17</v>
      </c>
      <c r="H21" s="47">
        <v>488946</v>
      </c>
      <c r="I21" s="10" t="s">
        <v>29</v>
      </c>
      <c r="J21" s="13">
        <v>109.98</v>
      </c>
      <c r="K21" s="108">
        <v>330</v>
      </c>
      <c r="L21" s="4" t="s">
        <v>16</v>
      </c>
      <c r="M21" s="9" t="s">
        <v>19</v>
      </c>
      <c r="N21" s="44">
        <v>8.2200000000000006</v>
      </c>
    </row>
    <row r="22" spans="1:14" s="2" customFormat="1" ht="30" x14ac:dyDescent="0.25">
      <c r="A22" s="5">
        <v>14330</v>
      </c>
      <c r="B22" s="22">
        <v>43868</v>
      </c>
      <c r="C22" s="6" t="s">
        <v>94</v>
      </c>
      <c r="D22" s="14" t="s">
        <v>177</v>
      </c>
      <c r="E22" s="14" t="s">
        <v>95</v>
      </c>
      <c r="F22" s="8" t="s">
        <v>96</v>
      </c>
      <c r="G22" s="10" t="s">
        <v>17</v>
      </c>
      <c r="H22" s="46">
        <v>57956</v>
      </c>
      <c r="I22" s="10" t="s">
        <v>51</v>
      </c>
      <c r="J22" s="13">
        <v>16</v>
      </c>
      <c r="K22" s="110">
        <v>804.4</v>
      </c>
      <c r="L22" s="4" t="s">
        <v>97</v>
      </c>
      <c r="M22" s="8" t="s">
        <v>26</v>
      </c>
      <c r="N22" s="23">
        <v>5.75</v>
      </c>
    </row>
    <row r="23" spans="1:14" s="2" customFormat="1" ht="30" x14ac:dyDescent="0.25">
      <c r="A23" s="5">
        <v>14331</v>
      </c>
      <c r="B23" s="22">
        <v>43868</v>
      </c>
      <c r="C23" s="6" t="s">
        <v>98</v>
      </c>
      <c r="D23" s="6" t="s">
        <v>99</v>
      </c>
      <c r="E23" s="6" t="s">
        <v>100</v>
      </c>
      <c r="F23" s="10" t="s">
        <v>18</v>
      </c>
      <c r="G23" s="10" t="s">
        <v>17</v>
      </c>
      <c r="H23" s="46">
        <v>6272</v>
      </c>
      <c r="I23" s="10" t="s">
        <v>57</v>
      </c>
      <c r="J23" s="12">
        <v>0</v>
      </c>
      <c r="K23" s="109">
        <v>170.69</v>
      </c>
      <c r="L23" s="4" t="s">
        <v>97</v>
      </c>
      <c r="M23" s="8" t="s">
        <v>26</v>
      </c>
      <c r="N23" s="23">
        <v>7.65</v>
      </c>
    </row>
    <row r="24" spans="1:14" s="2" customFormat="1" ht="36" x14ac:dyDescent="0.25">
      <c r="A24" s="5">
        <v>14332</v>
      </c>
      <c r="B24" s="22">
        <v>43871</v>
      </c>
      <c r="C24" s="6" t="s">
        <v>101</v>
      </c>
      <c r="D24" s="6" t="s">
        <v>102</v>
      </c>
      <c r="E24" s="6" t="s">
        <v>103</v>
      </c>
      <c r="F24" s="10" t="s">
        <v>18</v>
      </c>
      <c r="G24" s="10" t="s">
        <v>17</v>
      </c>
      <c r="H24" s="46">
        <v>3026372</v>
      </c>
      <c r="I24" s="10" t="s">
        <v>51</v>
      </c>
      <c r="J24" s="12">
        <v>1281.26</v>
      </c>
      <c r="K24" s="109">
        <v>5099.25</v>
      </c>
      <c r="L24" s="4" t="s">
        <v>104</v>
      </c>
      <c r="M24" s="8" t="s">
        <v>25</v>
      </c>
      <c r="N24" s="23" t="s">
        <v>69</v>
      </c>
    </row>
    <row r="25" spans="1:14" s="2" customFormat="1" ht="24" x14ac:dyDescent="0.25">
      <c r="A25" s="5">
        <v>14333</v>
      </c>
      <c r="B25" s="22">
        <v>43872</v>
      </c>
      <c r="C25" s="6" t="s">
        <v>105</v>
      </c>
      <c r="D25" s="6" t="s">
        <v>106</v>
      </c>
      <c r="E25" s="6" t="s">
        <v>107</v>
      </c>
      <c r="F25" s="10" t="s">
        <v>18</v>
      </c>
      <c r="G25" s="10" t="s">
        <v>178</v>
      </c>
      <c r="H25" s="46">
        <v>4987</v>
      </c>
      <c r="I25" s="10" t="s">
        <v>57</v>
      </c>
      <c r="J25" s="12">
        <v>0</v>
      </c>
      <c r="K25" s="109">
        <v>198</v>
      </c>
      <c r="L25" s="4" t="s">
        <v>108</v>
      </c>
      <c r="M25" s="8" t="s">
        <v>27</v>
      </c>
      <c r="N25" s="23" t="s">
        <v>70</v>
      </c>
    </row>
    <row r="26" spans="1:14" s="2" customFormat="1" x14ac:dyDescent="0.25">
      <c r="A26" s="31">
        <v>14334</v>
      </c>
      <c r="B26" s="22">
        <v>43875</v>
      </c>
      <c r="C26" s="6" t="s">
        <v>109</v>
      </c>
      <c r="D26" s="6" t="s">
        <v>110</v>
      </c>
      <c r="E26" s="6" t="s">
        <v>111</v>
      </c>
      <c r="F26" s="10" t="s">
        <v>18</v>
      </c>
      <c r="G26" s="10" t="s">
        <v>17</v>
      </c>
      <c r="H26" s="46">
        <v>64461</v>
      </c>
      <c r="I26" s="10" t="s">
        <v>57</v>
      </c>
      <c r="J26" s="12">
        <v>22.64</v>
      </c>
      <c r="K26" s="109">
        <v>343</v>
      </c>
      <c r="L26" s="4" t="s">
        <v>16</v>
      </c>
      <c r="M26" s="8" t="s">
        <v>19</v>
      </c>
      <c r="N26" s="23">
        <v>2.87</v>
      </c>
    </row>
    <row r="27" spans="1:14" s="2" customFormat="1" ht="24" x14ac:dyDescent="0.25">
      <c r="A27" s="5">
        <v>14335</v>
      </c>
      <c r="B27" s="22">
        <v>43871</v>
      </c>
      <c r="C27" s="6" t="s">
        <v>112</v>
      </c>
      <c r="D27" s="6" t="s">
        <v>113</v>
      </c>
      <c r="E27" s="6" t="s">
        <v>114</v>
      </c>
      <c r="F27" s="10" t="s">
        <v>18</v>
      </c>
      <c r="G27" s="10" t="s">
        <v>17</v>
      </c>
      <c r="H27" s="46">
        <v>1719925</v>
      </c>
      <c r="I27" s="10" t="s">
        <v>51</v>
      </c>
      <c r="J27" s="12">
        <v>405.42</v>
      </c>
      <c r="K27" s="109">
        <v>972.6</v>
      </c>
      <c r="L27" s="4" t="s">
        <v>115</v>
      </c>
      <c r="M27" s="8" t="s">
        <v>116</v>
      </c>
      <c r="N27" s="23" t="s">
        <v>69</v>
      </c>
    </row>
    <row r="28" spans="1:14" s="2" customFormat="1" ht="30" x14ac:dyDescent="0.25">
      <c r="A28" s="5">
        <v>14336</v>
      </c>
      <c r="B28" s="22">
        <v>43878</v>
      </c>
      <c r="C28" s="6" t="s">
        <v>117</v>
      </c>
      <c r="D28" s="6" t="s">
        <v>118</v>
      </c>
      <c r="E28" s="6" t="s">
        <v>119</v>
      </c>
      <c r="F28" s="10" t="s">
        <v>179</v>
      </c>
      <c r="G28" s="10" t="s">
        <v>120</v>
      </c>
      <c r="H28" s="46">
        <v>7576752</v>
      </c>
      <c r="I28" s="10" t="s">
        <v>29</v>
      </c>
      <c r="J28" s="12">
        <v>4665.8500000000004</v>
      </c>
      <c r="K28" s="109">
        <v>14539.5</v>
      </c>
      <c r="L28" s="4" t="s">
        <v>121</v>
      </c>
      <c r="M28" s="8" t="s">
        <v>122</v>
      </c>
      <c r="N28" s="23" t="s">
        <v>123</v>
      </c>
    </row>
    <row r="29" spans="1:14" s="2" customFormat="1" x14ac:dyDescent="0.25">
      <c r="A29" s="5">
        <v>14337</v>
      </c>
      <c r="B29" s="22">
        <v>43879</v>
      </c>
      <c r="C29" s="6" t="s">
        <v>157</v>
      </c>
      <c r="D29" s="6" t="s">
        <v>158</v>
      </c>
      <c r="E29" s="6" t="s">
        <v>159</v>
      </c>
      <c r="F29" s="10" t="s">
        <v>18</v>
      </c>
      <c r="G29" s="10" t="s">
        <v>17</v>
      </c>
      <c r="H29" s="46">
        <v>668535</v>
      </c>
      <c r="I29" s="10" t="s">
        <v>51</v>
      </c>
      <c r="J29" s="12">
        <v>243.12</v>
      </c>
      <c r="K29" s="109">
        <v>1005</v>
      </c>
      <c r="L29" s="4" t="s">
        <v>16</v>
      </c>
      <c r="M29" s="8" t="s">
        <v>19</v>
      </c>
      <c r="N29" s="240">
        <v>6.3</v>
      </c>
    </row>
    <row r="30" spans="1:14" s="2" customFormat="1" x14ac:dyDescent="0.25">
      <c r="A30" s="5">
        <v>14338</v>
      </c>
      <c r="B30" s="22">
        <v>43881</v>
      </c>
      <c r="C30" s="6" t="s">
        <v>125</v>
      </c>
      <c r="D30" s="6" t="s">
        <v>124</v>
      </c>
      <c r="E30" s="6" t="s">
        <v>126</v>
      </c>
      <c r="F30" s="10" t="s">
        <v>18</v>
      </c>
      <c r="G30" s="10" t="s">
        <v>17</v>
      </c>
      <c r="H30" s="46">
        <v>0</v>
      </c>
      <c r="I30" s="10" t="s">
        <v>57</v>
      </c>
      <c r="J30" s="12">
        <v>0</v>
      </c>
      <c r="K30" s="109">
        <v>600.22</v>
      </c>
      <c r="L30" s="4" t="s">
        <v>16</v>
      </c>
      <c r="M30" s="8" t="s">
        <v>19</v>
      </c>
      <c r="N30" s="23" t="s">
        <v>127</v>
      </c>
    </row>
    <row r="31" spans="1:14" s="2" customFormat="1" ht="30" x14ac:dyDescent="0.25">
      <c r="A31" s="5">
        <v>14339</v>
      </c>
      <c r="B31" s="22">
        <v>43881</v>
      </c>
      <c r="C31" s="6" t="s">
        <v>160</v>
      </c>
      <c r="D31" s="6" t="s">
        <v>161</v>
      </c>
      <c r="E31" s="6" t="s">
        <v>162</v>
      </c>
      <c r="F31" s="10" t="s">
        <v>18</v>
      </c>
      <c r="G31" s="10" t="s">
        <v>17</v>
      </c>
      <c r="H31" s="46">
        <v>419865</v>
      </c>
      <c r="I31" s="10" t="s">
        <v>51</v>
      </c>
      <c r="J31" s="12">
        <v>397.24</v>
      </c>
      <c r="K31" s="109">
        <v>1096</v>
      </c>
      <c r="L31" s="4" t="s">
        <v>21</v>
      </c>
      <c r="M31" s="8" t="s">
        <v>27</v>
      </c>
      <c r="N31" s="23">
        <v>6.86</v>
      </c>
    </row>
    <row r="32" spans="1:14" s="2" customFormat="1" ht="72" x14ac:dyDescent="0.25">
      <c r="A32" s="5">
        <v>14340</v>
      </c>
      <c r="B32" s="22">
        <v>43887</v>
      </c>
      <c r="C32" s="6" t="s">
        <v>163</v>
      </c>
      <c r="D32" s="6" t="s">
        <v>164</v>
      </c>
      <c r="E32" s="6" t="s">
        <v>165</v>
      </c>
      <c r="F32" s="10" t="s">
        <v>166</v>
      </c>
      <c r="G32" s="10" t="s">
        <v>17</v>
      </c>
      <c r="H32" s="46">
        <v>50793006</v>
      </c>
      <c r="I32" s="10" t="s">
        <v>51</v>
      </c>
      <c r="J32" s="12">
        <v>23012.18</v>
      </c>
      <c r="K32" s="109">
        <v>3524.3</v>
      </c>
      <c r="L32" s="4" t="s">
        <v>167</v>
      </c>
      <c r="M32" s="8" t="s">
        <v>19</v>
      </c>
      <c r="N32" s="23">
        <v>37.42</v>
      </c>
    </row>
    <row r="33" spans="1:14" s="2" customFormat="1" x14ac:dyDescent="0.25">
      <c r="A33" s="71"/>
      <c r="B33" s="72"/>
      <c r="C33" s="73"/>
      <c r="D33" s="73"/>
      <c r="E33" s="73"/>
      <c r="F33" s="74"/>
      <c r="G33" s="75"/>
      <c r="H33" s="76"/>
      <c r="I33" s="77"/>
      <c r="J33" s="78"/>
      <c r="K33" s="78"/>
      <c r="L33" s="79"/>
      <c r="M33" s="77"/>
      <c r="N33" s="80"/>
    </row>
    <row r="34" spans="1:14" ht="26.25" x14ac:dyDescent="0.4">
      <c r="A34" s="1"/>
      <c r="B34" s="1"/>
      <c r="C34" s="1"/>
      <c r="D34" s="1"/>
      <c r="E34" s="1"/>
      <c r="F34" s="1"/>
      <c r="G34" s="48" t="s">
        <v>14</v>
      </c>
      <c r="H34" s="49">
        <f>SUM(H18:H32)</f>
        <v>65789701</v>
      </c>
      <c r="I34" s="50"/>
      <c r="J34" s="51">
        <f>SUM(J18:J32)</f>
        <v>31006.05</v>
      </c>
      <c r="K34" s="51">
        <f>SUM(K18:K32)</f>
        <v>46399.240000000005</v>
      </c>
      <c r="L34" s="1"/>
      <c r="M34" s="1"/>
    </row>
    <row r="35" spans="1:14" s="40" customFormat="1" ht="26.25" x14ac:dyDescent="0.4">
      <c r="A35" s="32"/>
      <c r="B35" s="32"/>
      <c r="C35" s="32"/>
      <c r="D35" s="32"/>
      <c r="E35" s="32"/>
      <c r="F35" s="32"/>
      <c r="G35" s="34"/>
      <c r="H35" s="52"/>
      <c r="I35" s="33"/>
      <c r="J35" s="39"/>
      <c r="K35" s="39"/>
      <c r="L35" s="32"/>
      <c r="M35" s="32"/>
    </row>
    <row r="36" spans="1:14" s="40" customFormat="1" ht="26.25" x14ac:dyDescent="0.4">
      <c r="A36" s="32"/>
      <c r="B36" s="32"/>
      <c r="C36" s="32"/>
      <c r="D36" s="32"/>
      <c r="E36" s="32"/>
      <c r="F36" s="32"/>
      <c r="G36" s="34"/>
      <c r="H36" s="52"/>
      <c r="I36" s="33"/>
      <c r="J36" s="39"/>
      <c r="K36" s="39"/>
      <c r="L36" s="32"/>
      <c r="M36" s="32"/>
    </row>
    <row r="37" spans="1:14" ht="11.25" customHeight="1" thickBot="1" x14ac:dyDescent="0.45">
      <c r="A37" s="1"/>
      <c r="B37" s="1"/>
      <c r="C37" s="1"/>
      <c r="D37" s="1"/>
      <c r="E37" s="1"/>
      <c r="F37" s="1"/>
      <c r="G37" s="28"/>
      <c r="H37" s="29"/>
      <c r="I37" s="26"/>
      <c r="J37" s="30"/>
      <c r="K37" s="30"/>
      <c r="L37" s="1"/>
      <c r="M37" s="1"/>
    </row>
    <row r="38" spans="1:14" x14ac:dyDescent="0.25">
      <c r="A38" s="247" t="s">
        <v>13</v>
      </c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51"/>
      <c r="N38" s="267"/>
    </row>
    <row r="39" spans="1:14" ht="15.75" thickBot="1" x14ac:dyDescent="0.3">
      <c r="A39" s="249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2"/>
      <c r="N39" s="267"/>
    </row>
    <row r="40" spans="1:14" x14ac:dyDescent="0.25">
      <c r="A40" s="258" t="s">
        <v>0</v>
      </c>
      <c r="B40" s="274" t="s">
        <v>1</v>
      </c>
      <c r="C40" s="258" t="s">
        <v>2</v>
      </c>
      <c r="D40" s="258" t="s">
        <v>3</v>
      </c>
      <c r="E40" s="258" t="s">
        <v>4</v>
      </c>
      <c r="F40" s="258" t="s">
        <v>5</v>
      </c>
      <c r="G40" s="258" t="s">
        <v>6</v>
      </c>
      <c r="H40" s="258" t="s">
        <v>7</v>
      </c>
      <c r="I40" s="258" t="s">
        <v>8</v>
      </c>
      <c r="J40" s="258" t="s">
        <v>11</v>
      </c>
      <c r="K40" s="264" t="s">
        <v>23</v>
      </c>
      <c r="L40" s="258" t="s">
        <v>9</v>
      </c>
      <c r="M40" s="269" t="s">
        <v>10</v>
      </c>
      <c r="N40" s="268"/>
    </row>
    <row r="41" spans="1:14" x14ac:dyDescent="0.25">
      <c r="A41" s="258"/>
      <c r="B41" s="274"/>
      <c r="C41" s="258"/>
      <c r="D41" s="258"/>
      <c r="E41" s="258"/>
      <c r="F41" s="259"/>
      <c r="G41" s="259"/>
      <c r="H41" s="259"/>
      <c r="I41" s="259"/>
      <c r="J41" s="259"/>
      <c r="K41" s="258"/>
      <c r="L41" s="259"/>
      <c r="M41" s="270"/>
      <c r="N41" s="268"/>
    </row>
    <row r="42" spans="1:14" ht="15.75" thickBot="1" x14ac:dyDescent="0.3">
      <c r="A42" s="261"/>
      <c r="B42" s="275"/>
      <c r="C42" s="261"/>
      <c r="D42" s="261"/>
      <c r="E42" s="261"/>
      <c r="F42" s="260"/>
      <c r="G42" s="260"/>
      <c r="H42" s="260"/>
      <c r="I42" s="260"/>
      <c r="J42" s="260"/>
      <c r="K42" s="261"/>
      <c r="L42" s="260"/>
      <c r="M42" s="271"/>
      <c r="N42" s="268"/>
    </row>
    <row r="43" spans="1:14" s="40" customFormat="1" x14ac:dyDescent="0.25">
      <c r="A43" s="146"/>
      <c r="B43" s="149"/>
      <c r="C43" s="146"/>
      <c r="D43" s="146"/>
      <c r="E43" s="146"/>
      <c r="F43" s="148"/>
      <c r="G43" s="148"/>
      <c r="H43" s="148"/>
      <c r="I43" s="148"/>
      <c r="J43" s="148"/>
      <c r="K43" s="146"/>
      <c r="L43" s="148"/>
      <c r="M43" s="150"/>
      <c r="N43" s="144"/>
    </row>
    <row r="44" spans="1:14" s="2" customFormat="1" ht="30" x14ac:dyDescent="0.25">
      <c r="A44" s="5">
        <v>9</v>
      </c>
      <c r="B44" s="27" t="s">
        <v>128</v>
      </c>
      <c r="C44" s="239" t="s">
        <v>129</v>
      </c>
      <c r="D44" s="6" t="s">
        <v>130</v>
      </c>
      <c r="E44" s="6" t="s">
        <v>131</v>
      </c>
      <c r="F44" s="8" t="s">
        <v>18</v>
      </c>
      <c r="G44" s="11" t="s">
        <v>17</v>
      </c>
      <c r="H44" s="46">
        <v>9500</v>
      </c>
      <c r="I44" s="10" t="s">
        <v>28</v>
      </c>
      <c r="J44" s="12">
        <v>2.88</v>
      </c>
      <c r="K44" s="25">
        <v>0</v>
      </c>
      <c r="L44" s="4" t="s">
        <v>132</v>
      </c>
      <c r="M44" s="8" t="s">
        <v>26</v>
      </c>
      <c r="N44" s="21"/>
    </row>
    <row r="45" spans="1:14" s="2" customFormat="1" ht="30" x14ac:dyDescent="0.25">
      <c r="A45" s="5">
        <v>10</v>
      </c>
      <c r="B45" s="22">
        <v>43866</v>
      </c>
      <c r="C45" s="6" t="s">
        <v>133</v>
      </c>
      <c r="D45" s="6" t="s">
        <v>134</v>
      </c>
      <c r="E45" s="6" t="s">
        <v>131</v>
      </c>
      <c r="F45" s="8" t="s">
        <v>18</v>
      </c>
      <c r="G45" s="10" t="s">
        <v>17</v>
      </c>
      <c r="H45" s="46">
        <v>26000</v>
      </c>
      <c r="I45" s="10" t="s">
        <v>28</v>
      </c>
      <c r="J45" s="12">
        <v>6.8</v>
      </c>
      <c r="K45" s="25">
        <v>0</v>
      </c>
      <c r="L45" s="4" t="s">
        <v>132</v>
      </c>
      <c r="M45" s="8" t="s">
        <v>26</v>
      </c>
      <c r="N45" s="21"/>
    </row>
    <row r="46" spans="1:14" s="3" customFormat="1" ht="30" x14ac:dyDescent="0.25">
      <c r="A46" s="31">
        <v>11</v>
      </c>
      <c r="B46" s="35">
        <v>43867</v>
      </c>
      <c r="C46" s="6" t="s">
        <v>180</v>
      </c>
      <c r="D46" s="14" t="s">
        <v>135</v>
      </c>
      <c r="E46" s="7" t="s">
        <v>136</v>
      </c>
      <c r="F46" s="9" t="s">
        <v>18</v>
      </c>
      <c r="G46" s="36" t="s">
        <v>71</v>
      </c>
      <c r="H46" s="47">
        <v>30400</v>
      </c>
      <c r="I46" s="15" t="s">
        <v>24</v>
      </c>
      <c r="J46" s="13">
        <v>0</v>
      </c>
      <c r="K46" s="13">
        <v>177.11</v>
      </c>
      <c r="L46" s="4" t="s">
        <v>72</v>
      </c>
      <c r="M46" s="9" t="s">
        <v>25</v>
      </c>
      <c r="N46" s="37"/>
    </row>
    <row r="47" spans="1:14" s="3" customFormat="1" x14ac:dyDescent="0.25">
      <c r="A47" s="31">
        <v>12</v>
      </c>
      <c r="B47" s="35">
        <v>43868</v>
      </c>
      <c r="C47" s="6" t="s">
        <v>137</v>
      </c>
      <c r="D47" s="14" t="s">
        <v>138</v>
      </c>
      <c r="E47" s="14" t="s">
        <v>139</v>
      </c>
      <c r="F47" s="9" t="s">
        <v>18</v>
      </c>
      <c r="G47" s="36" t="s">
        <v>17</v>
      </c>
      <c r="H47" s="47">
        <v>146637</v>
      </c>
      <c r="I47" s="15" t="s">
        <v>28</v>
      </c>
      <c r="J47" s="13">
        <v>74.23</v>
      </c>
      <c r="K47" s="108">
        <v>322.5</v>
      </c>
      <c r="L47" s="4" t="s">
        <v>21</v>
      </c>
      <c r="M47" s="8" t="s">
        <v>27</v>
      </c>
      <c r="N47" s="37"/>
    </row>
    <row r="48" spans="1:14" s="3" customFormat="1" ht="30" x14ac:dyDescent="0.25">
      <c r="A48" s="31">
        <v>13</v>
      </c>
      <c r="B48" s="35">
        <v>43875</v>
      </c>
      <c r="C48" s="6" t="s">
        <v>147</v>
      </c>
      <c r="D48" s="14" t="s">
        <v>148</v>
      </c>
      <c r="E48" s="14" t="s">
        <v>149</v>
      </c>
      <c r="F48" s="9" t="s">
        <v>18</v>
      </c>
      <c r="G48" s="36" t="s">
        <v>17</v>
      </c>
      <c r="H48" s="47">
        <v>242846</v>
      </c>
      <c r="I48" s="15" t="s">
        <v>28</v>
      </c>
      <c r="J48" s="13">
        <v>43.737000000000002</v>
      </c>
      <c r="K48" s="25">
        <v>530</v>
      </c>
      <c r="L48" s="4" t="s">
        <v>21</v>
      </c>
      <c r="M48" s="9" t="s">
        <v>26</v>
      </c>
      <c r="N48" s="37"/>
    </row>
    <row r="49" spans="1:14" s="3" customFormat="1" x14ac:dyDescent="0.25">
      <c r="A49" s="31">
        <v>14</v>
      </c>
      <c r="B49" s="35">
        <v>43875</v>
      </c>
      <c r="C49" s="6" t="s">
        <v>150</v>
      </c>
      <c r="D49" s="14" t="s">
        <v>151</v>
      </c>
      <c r="E49" s="14" t="s">
        <v>152</v>
      </c>
      <c r="F49" s="9" t="s">
        <v>18</v>
      </c>
      <c r="G49" s="36" t="s">
        <v>17</v>
      </c>
      <c r="H49" s="47">
        <v>99895</v>
      </c>
      <c r="I49" s="15" t="s">
        <v>28</v>
      </c>
      <c r="J49" s="13">
        <v>70.7</v>
      </c>
      <c r="K49" s="25">
        <v>286</v>
      </c>
      <c r="L49" s="4" t="s">
        <v>21</v>
      </c>
      <c r="M49" s="9" t="s">
        <v>25</v>
      </c>
      <c r="N49" s="37"/>
    </row>
    <row r="50" spans="1:14" s="3" customFormat="1" x14ac:dyDescent="0.25">
      <c r="A50" s="31">
        <v>15</v>
      </c>
      <c r="B50" s="35">
        <v>43878</v>
      </c>
      <c r="C50" s="6" t="s">
        <v>153</v>
      </c>
      <c r="D50" s="14" t="s">
        <v>154</v>
      </c>
      <c r="E50" s="6" t="s">
        <v>181</v>
      </c>
      <c r="F50" s="9" t="s">
        <v>18</v>
      </c>
      <c r="G50" s="36" t="s">
        <v>155</v>
      </c>
      <c r="H50" s="47">
        <v>969284</v>
      </c>
      <c r="I50" s="15" t="s">
        <v>24</v>
      </c>
      <c r="J50" s="13">
        <v>0</v>
      </c>
      <c r="K50" s="38">
        <v>0</v>
      </c>
      <c r="L50" s="4" t="s">
        <v>21</v>
      </c>
      <c r="M50" s="9" t="s">
        <v>27</v>
      </c>
      <c r="N50" s="37"/>
    </row>
    <row r="51" spans="1:14" s="3" customFormat="1" x14ac:dyDescent="0.25">
      <c r="A51" s="31">
        <v>16</v>
      </c>
      <c r="B51" s="35">
        <v>43885</v>
      </c>
      <c r="C51" s="14" t="s">
        <v>182</v>
      </c>
      <c r="D51" s="14" t="s">
        <v>156</v>
      </c>
      <c r="E51" s="14" t="s">
        <v>183</v>
      </c>
      <c r="F51" s="9" t="s">
        <v>18</v>
      </c>
      <c r="G51" s="11" t="s">
        <v>17</v>
      </c>
      <c r="H51" s="47">
        <v>30757</v>
      </c>
      <c r="I51" s="90" t="s">
        <v>28</v>
      </c>
      <c r="J51" s="13">
        <v>17.850000000000001</v>
      </c>
      <c r="K51" s="25">
        <v>255</v>
      </c>
      <c r="L51" s="4" t="s">
        <v>21</v>
      </c>
      <c r="M51" s="9" t="s">
        <v>26</v>
      </c>
      <c r="N51" s="37"/>
    </row>
    <row r="52" spans="1:14" s="3" customFormat="1" x14ac:dyDescent="0.25">
      <c r="A52" s="31">
        <v>17</v>
      </c>
      <c r="B52" s="35">
        <v>43887</v>
      </c>
      <c r="C52" s="14" t="s">
        <v>168</v>
      </c>
      <c r="D52" s="14" t="s">
        <v>169</v>
      </c>
      <c r="E52" s="14" t="s">
        <v>170</v>
      </c>
      <c r="F52" s="9" t="s">
        <v>18</v>
      </c>
      <c r="G52" s="11" t="s">
        <v>17</v>
      </c>
      <c r="H52" s="47">
        <v>43182</v>
      </c>
      <c r="I52" s="90" t="s">
        <v>28</v>
      </c>
      <c r="J52" s="13">
        <v>20.84</v>
      </c>
      <c r="K52" s="25">
        <v>327.06</v>
      </c>
      <c r="L52" s="4" t="s">
        <v>16</v>
      </c>
      <c r="M52" s="9" t="s">
        <v>19</v>
      </c>
      <c r="N52" s="37"/>
    </row>
    <row r="53" spans="1:14" s="3" customFormat="1" x14ac:dyDescent="0.25">
      <c r="A53" s="81"/>
      <c r="B53" s="82"/>
      <c r="C53" s="83"/>
      <c r="D53" s="83"/>
      <c r="E53" s="83"/>
      <c r="F53" s="84"/>
      <c r="G53" s="85"/>
      <c r="H53" s="86"/>
      <c r="I53" s="87"/>
      <c r="J53" s="88"/>
      <c r="K53" s="89"/>
      <c r="L53" s="79"/>
      <c r="M53" s="84"/>
      <c r="N53" s="37"/>
    </row>
    <row r="54" spans="1:14" ht="26.25" x14ac:dyDescent="0.4">
      <c r="A54" s="1"/>
      <c r="B54" s="1"/>
      <c r="C54" s="1"/>
      <c r="D54" s="1"/>
      <c r="E54" s="1"/>
      <c r="F54" s="1"/>
      <c r="G54" s="48" t="s">
        <v>14</v>
      </c>
      <c r="H54" s="49">
        <f>SUM(H44:H52)</f>
        <v>1598501</v>
      </c>
      <c r="I54" s="50"/>
      <c r="J54" s="51">
        <f>SUM(J44:J52)</f>
        <v>237.03699999999998</v>
      </c>
      <c r="K54" s="51">
        <f>SUM(K44:K52)</f>
        <v>1897.67</v>
      </c>
      <c r="L54" s="1"/>
      <c r="M54" s="1"/>
    </row>
    <row r="55" spans="1:14" s="40" customFormat="1" ht="26.25" x14ac:dyDescent="0.4">
      <c r="A55" s="32"/>
      <c r="B55" s="32"/>
      <c r="C55" s="32"/>
      <c r="D55" s="32"/>
      <c r="E55" s="32"/>
      <c r="F55" s="182"/>
      <c r="G55" s="34"/>
      <c r="H55" s="52"/>
      <c r="I55" s="33"/>
      <c r="J55" s="39"/>
      <c r="K55" s="39"/>
      <c r="L55" s="182"/>
      <c r="M55" s="32"/>
    </row>
    <row r="56" spans="1:14" s="40" customFormat="1" ht="27" thickBot="1" x14ac:dyDescent="0.45">
      <c r="A56" s="32"/>
      <c r="B56" s="32"/>
      <c r="C56" s="32"/>
      <c r="D56" s="32"/>
      <c r="E56" s="32"/>
      <c r="F56" s="32"/>
      <c r="G56" s="34"/>
      <c r="H56" s="52"/>
      <c r="I56" s="33"/>
      <c r="J56" s="39"/>
      <c r="K56" s="39"/>
      <c r="L56" s="32"/>
      <c r="M56" s="32"/>
    </row>
    <row r="57" spans="1:14" s="40" customFormat="1" ht="28.5" thickBot="1" x14ac:dyDescent="0.45">
      <c r="A57" s="272" t="s">
        <v>58</v>
      </c>
      <c r="B57" s="273"/>
      <c r="C57" s="273"/>
      <c r="D57" s="117"/>
      <c r="E57" s="117"/>
      <c r="F57" s="117"/>
      <c r="G57" s="118"/>
      <c r="H57" s="119"/>
      <c r="I57" s="117"/>
      <c r="J57" s="120"/>
      <c r="K57" s="120"/>
      <c r="L57" s="117"/>
      <c r="M57" s="121"/>
    </row>
    <row r="58" spans="1:14" ht="31.5" thickBot="1" x14ac:dyDescent="0.3">
      <c r="A58" s="141" t="s">
        <v>59</v>
      </c>
      <c r="B58" s="122" t="s">
        <v>60</v>
      </c>
      <c r="C58" s="123" t="s">
        <v>2</v>
      </c>
      <c r="D58" s="123" t="s">
        <v>3</v>
      </c>
      <c r="E58" s="123" t="s">
        <v>4</v>
      </c>
      <c r="F58" s="123" t="s">
        <v>5</v>
      </c>
      <c r="G58" s="124" t="s">
        <v>6</v>
      </c>
      <c r="H58" s="125" t="s">
        <v>7</v>
      </c>
      <c r="I58" s="126" t="s">
        <v>61</v>
      </c>
      <c r="J58" s="127" t="s">
        <v>62</v>
      </c>
      <c r="K58" s="127" t="s">
        <v>22</v>
      </c>
      <c r="L58" s="123" t="s">
        <v>63</v>
      </c>
      <c r="M58" s="128" t="s">
        <v>10</v>
      </c>
    </row>
    <row r="59" spans="1:14" ht="15.75" x14ac:dyDescent="0.25">
      <c r="A59" s="66"/>
      <c r="B59" s="129"/>
      <c r="C59" s="130"/>
      <c r="D59" s="130"/>
      <c r="E59" s="130"/>
      <c r="F59" s="130"/>
      <c r="G59" s="131"/>
      <c r="H59" s="132"/>
      <c r="I59" s="133"/>
      <c r="J59" s="134"/>
      <c r="K59" s="134"/>
      <c r="L59" s="130"/>
      <c r="M59" s="135"/>
    </row>
    <row r="60" spans="1:14" ht="36.75" customHeight="1" x14ac:dyDescent="0.25">
      <c r="A60" s="136">
        <v>2</v>
      </c>
      <c r="B60" s="137">
        <v>43871</v>
      </c>
      <c r="C60" s="116" t="s">
        <v>143</v>
      </c>
      <c r="D60" s="115" t="s">
        <v>144</v>
      </c>
      <c r="E60" s="145" t="s">
        <v>145</v>
      </c>
      <c r="F60" s="115" t="s">
        <v>30</v>
      </c>
      <c r="G60" s="138" t="s">
        <v>17</v>
      </c>
      <c r="H60" s="139">
        <v>579583</v>
      </c>
      <c r="I60" s="138" t="s">
        <v>64</v>
      </c>
      <c r="J60" s="140">
        <v>1844.32</v>
      </c>
      <c r="K60" s="140">
        <v>1488.5</v>
      </c>
      <c r="L60" s="4" t="s">
        <v>146</v>
      </c>
      <c r="M60" s="115" t="s">
        <v>26</v>
      </c>
    </row>
    <row r="61" spans="1:14" s="40" customFormat="1" x14ac:dyDescent="0.25">
      <c r="A61" s="183"/>
      <c r="B61" s="184"/>
      <c r="C61" s="185"/>
      <c r="D61" s="63"/>
      <c r="E61" s="185"/>
      <c r="F61" s="63"/>
      <c r="G61" s="186"/>
      <c r="H61" s="187"/>
      <c r="I61" s="186"/>
      <c r="J61" s="188"/>
      <c r="K61" s="188"/>
      <c r="L61" s="79"/>
      <c r="M61" s="63"/>
    </row>
    <row r="63" spans="1:14" ht="26.25" x14ac:dyDescent="0.4">
      <c r="A63" s="242"/>
      <c r="B63" s="242"/>
      <c r="G63" s="111" t="s">
        <v>14</v>
      </c>
      <c r="H63" s="112">
        <f>SUM(H60)</f>
        <v>579583</v>
      </c>
      <c r="I63" s="113"/>
      <c r="J63" s="114">
        <f>SUM(J60)</f>
        <v>1844.32</v>
      </c>
      <c r="K63" s="142">
        <f>SUM(K60)</f>
        <v>1488.5</v>
      </c>
    </row>
    <row r="64" spans="1:14" s="201" customFormat="1" ht="26.25" x14ac:dyDescent="0.4">
      <c r="A64" s="237"/>
      <c r="B64" s="237"/>
      <c r="G64" s="189"/>
      <c r="H64" s="190"/>
      <c r="I64" s="191"/>
      <c r="J64" s="192"/>
      <c r="K64" s="193"/>
    </row>
    <row r="65" spans="1:12" s="201" customFormat="1" ht="26.25" x14ac:dyDescent="0.4">
      <c r="A65" s="237"/>
      <c r="B65" s="237"/>
      <c r="G65" s="189"/>
      <c r="H65" s="190"/>
      <c r="I65" s="191"/>
      <c r="J65" s="192"/>
      <c r="K65" s="193"/>
    </row>
    <row r="66" spans="1:12" s="40" customFormat="1" ht="27" thickBot="1" x14ac:dyDescent="0.45">
      <c r="A66" s="180"/>
      <c r="B66" s="180"/>
      <c r="G66" s="189"/>
      <c r="H66" s="190"/>
      <c r="I66" s="191"/>
      <c r="J66" s="192"/>
      <c r="K66" s="193"/>
    </row>
    <row r="67" spans="1:12" s="40" customFormat="1" ht="28.5" thickBot="1" x14ac:dyDescent="0.45">
      <c r="A67" s="212" t="s">
        <v>175</v>
      </c>
      <c r="B67" s="213"/>
      <c r="C67" s="213"/>
      <c r="D67" s="206"/>
      <c r="E67" s="206"/>
      <c r="F67" s="206"/>
      <c r="G67" s="207"/>
      <c r="H67" s="208"/>
      <c r="I67" s="206"/>
      <c r="J67" s="209"/>
      <c r="K67" s="209"/>
      <c r="L67" s="216"/>
    </row>
    <row r="68" spans="1:12" s="40" customFormat="1" ht="26.25" thickBot="1" x14ac:dyDescent="0.3">
      <c r="A68" s="214" t="s">
        <v>59</v>
      </c>
      <c r="B68" s="210" t="s">
        <v>60</v>
      </c>
      <c r="C68" s="210" t="s">
        <v>2</v>
      </c>
      <c r="D68" s="210" t="s">
        <v>3</v>
      </c>
      <c r="E68" s="210" t="s">
        <v>4</v>
      </c>
      <c r="F68" s="210" t="s">
        <v>5</v>
      </c>
      <c r="G68" s="217" t="s">
        <v>6</v>
      </c>
      <c r="H68" s="218" t="s">
        <v>7</v>
      </c>
      <c r="I68" s="219" t="s">
        <v>61</v>
      </c>
      <c r="J68" s="215" t="s">
        <v>62</v>
      </c>
      <c r="K68" s="215" t="s">
        <v>73</v>
      </c>
      <c r="L68" s="220" t="s">
        <v>10</v>
      </c>
    </row>
    <row r="69" spans="1:12" s="40" customFormat="1" x14ac:dyDescent="0.25">
      <c r="A69" s="221"/>
      <c r="B69" s="211"/>
      <c r="C69" s="222"/>
      <c r="D69" s="222"/>
      <c r="E69" s="222"/>
      <c r="F69" s="222"/>
      <c r="G69" s="223"/>
      <c r="H69" s="224"/>
      <c r="I69" s="225"/>
      <c r="J69" s="226"/>
      <c r="K69" s="226"/>
      <c r="L69" s="222"/>
    </row>
    <row r="70" spans="1:12" s="40" customFormat="1" ht="51" x14ac:dyDescent="0.25">
      <c r="A70" s="227">
        <v>2</v>
      </c>
      <c r="B70" s="228">
        <v>43867</v>
      </c>
      <c r="C70" s="229" t="s">
        <v>140</v>
      </c>
      <c r="D70" s="230" t="s">
        <v>141</v>
      </c>
      <c r="E70" s="230" t="s">
        <v>142</v>
      </c>
      <c r="F70" s="230" t="s">
        <v>30</v>
      </c>
      <c r="G70" s="231" t="s">
        <v>17</v>
      </c>
      <c r="H70" s="232">
        <v>291404</v>
      </c>
      <c r="I70" s="231" t="s">
        <v>75</v>
      </c>
      <c r="J70" s="233">
        <v>107.9</v>
      </c>
      <c r="K70" s="235" t="s">
        <v>16</v>
      </c>
      <c r="L70" s="234" t="s">
        <v>27</v>
      </c>
    </row>
    <row r="71" spans="1:12" s="201" customFormat="1" x14ac:dyDescent="0.25">
      <c r="A71" s="194"/>
      <c r="B71" s="195"/>
      <c r="C71" s="196"/>
      <c r="D71" s="236"/>
      <c r="E71" s="236"/>
      <c r="F71" s="236"/>
      <c r="G71" s="197"/>
      <c r="H71" s="238"/>
      <c r="I71" s="197"/>
      <c r="J71" s="198"/>
      <c r="K71" s="199"/>
      <c r="L71" s="200"/>
    </row>
    <row r="72" spans="1:12" s="40" customFormat="1" x14ac:dyDescent="0.25">
      <c r="A72" s="201"/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1"/>
    </row>
    <row r="73" spans="1:12" s="40" customFormat="1" ht="26.25" x14ac:dyDescent="0.4">
      <c r="A73" s="201"/>
      <c r="B73" s="201"/>
      <c r="C73" s="201"/>
      <c r="D73" s="201"/>
      <c r="E73" s="201"/>
      <c r="F73" s="201"/>
      <c r="G73" s="202" t="s">
        <v>14</v>
      </c>
      <c r="H73" s="203">
        <f>SUM(H70)</f>
        <v>291404</v>
      </c>
      <c r="I73" s="204"/>
      <c r="J73" s="205">
        <f>SUM(J70)</f>
        <v>107.9</v>
      </c>
      <c r="K73" s="201"/>
      <c r="L73" s="201"/>
    </row>
    <row r="74" spans="1:12" s="40" customFormat="1" ht="26.25" x14ac:dyDescent="0.4">
      <c r="A74" s="181"/>
      <c r="B74" s="181"/>
      <c r="G74" s="189"/>
      <c r="H74" s="190"/>
      <c r="I74" s="191"/>
      <c r="J74" s="192"/>
      <c r="K74" s="193"/>
    </row>
    <row r="75" spans="1:12" ht="15.75" thickBot="1" x14ac:dyDescent="0.3">
      <c r="A75" s="40"/>
      <c r="B75" s="40"/>
      <c r="C75" s="40"/>
      <c r="D75" s="40"/>
      <c r="E75" s="40"/>
      <c r="F75" s="40"/>
    </row>
    <row r="76" spans="1:12" s="40" customFormat="1" ht="28.5" thickBot="1" x14ac:dyDescent="0.45">
      <c r="A76" s="157" t="s">
        <v>74</v>
      </c>
      <c r="B76" s="158"/>
      <c r="C76" s="158"/>
      <c r="D76" s="117"/>
      <c r="E76" s="117"/>
      <c r="F76" s="117"/>
      <c r="G76" s="118"/>
      <c r="H76" s="119"/>
      <c r="I76" s="117"/>
      <c r="J76" s="120"/>
      <c r="K76" s="120"/>
      <c r="L76" s="159"/>
    </row>
    <row r="77" spans="1:12" s="40" customFormat="1" ht="26.25" thickBot="1" x14ac:dyDescent="0.3">
      <c r="A77" s="141" t="s">
        <v>59</v>
      </c>
      <c r="B77" s="122" t="s">
        <v>60</v>
      </c>
      <c r="C77" s="122" t="s">
        <v>2</v>
      </c>
      <c r="D77" s="122" t="s">
        <v>3</v>
      </c>
      <c r="E77" s="122" t="s">
        <v>4</v>
      </c>
      <c r="F77" s="122" t="s">
        <v>5</v>
      </c>
      <c r="G77" s="160" t="s">
        <v>6</v>
      </c>
      <c r="H77" s="161" t="s">
        <v>7</v>
      </c>
      <c r="I77" s="162" t="s">
        <v>61</v>
      </c>
      <c r="J77" s="163" t="s">
        <v>62</v>
      </c>
      <c r="K77" s="163" t="s">
        <v>73</v>
      </c>
      <c r="L77" s="164" t="s">
        <v>10</v>
      </c>
    </row>
    <row r="78" spans="1:12" s="40" customFormat="1" x14ac:dyDescent="0.25">
      <c r="A78" s="165"/>
      <c r="B78" s="129"/>
      <c r="C78" s="166"/>
      <c r="D78" s="166"/>
      <c r="E78" s="166"/>
      <c r="F78" s="166"/>
      <c r="G78" s="167"/>
      <c r="H78" s="168"/>
      <c r="I78" s="169"/>
      <c r="J78" s="170"/>
      <c r="K78" s="170"/>
      <c r="L78" s="166"/>
    </row>
    <row r="79" spans="1:12" s="40" customFormat="1" ht="80.25" customHeight="1" x14ac:dyDescent="0.25">
      <c r="A79" s="171">
        <v>32</v>
      </c>
      <c r="B79" s="172">
        <v>43887</v>
      </c>
      <c r="C79" s="173" t="s">
        <v>171</v>
      </c>
      <c r="D79" s="174" t="s">
        <v>172</v>
      </c>
      <c r="E79" s="174" t="s">
        <v>173</v>
      </c>
      <c r="F79" s="174" t="s">
        <v>30</v>
      </c>
      <c r="G79" s="175" t="s">
        <v>17</v>
      </c>
      <c r="H79" s="241">
        <v>194523</v>
      </c>
      <c r="I79" s="175" t="s">
        <v>174</v>
      </c>
      <c r="J79" s="176">
        <v>88.17</v>
      </c>
      <c r="K79" s="177" t="s">
        <v>16</v>
      </c>
      <c r="L79" s="178" t="s">
        <v>27</v>
      </c>
    </row>
    <row r="80" spans="1:12" s="40" customFormat="1" x14ac:dyDescent="0.25"/>
    <row r="81" spans="1:13" s="40" customFormat="1" ht="26.25" x14ac:dyDescent="0.4">
      <c r="G81" s="111" t="s">
        <v>14</v>
      </c>
      <c r="H81" s="179">
        <f>SUM(H79)</f>
        <v>194523</v>
      </c>
      <c r="I81" s="113"/>
      <c r="J81" s="114">
        <f>SUM(J79)</f>
        <v>88.17</v>
      </c>
    </row>
    <row r="82" spans="1:13" s="40" customFormat="1" x14ac:dyDescent="0.25">
      <c r="M82" s="148"/>
    </row>
    <row r="83" spans="1:13" x14ac:dyDescent="0.25">
      <c r="A83" s="40"/>
      <c r="B83" s="40"/>
      <c r="C83" s="40"/>
      <c r="D83" s="40"/>
      <c r="E83" s="40"/>
    </row>
    <row r="84" spans="1:13" ht="26.25" x14ac:dyDescent="0.4">
      <c r="A84" s="40"/>
      <c r="B84" s="40"/>
      <c r="C84" s="40"/>
      <c r="D84" s="143"/>
      <c r="E84" s="40"/>
      <c r="G84" s="111" t="s">
        <v>50</v>
      </c>
      <c r="H84" s="153">
        <f>SUM(H54,H63,H73,H81,H34)</f>
        <v>68453712</v>
      </c>
      <c r="I84" s="152"/>
      <c r="J84" s="154">
        <f>SUM(J34,J63,J73,J81,J54)</f>
        <v>33283.476999999999</v>
      </c>
      <c r="K84" s="154">
        <f>SUM(K54,K63,K34)</f>
        <v>49785.41</v>
      </c>
    </row>
    <row r="85" spans="1:13" ht="23.25" x14ac:dyDescent="0.25">
      <c r="A85" s="40"/>
      <c r="B85" s="40"/>
      <c r="C85" s="40"/>
      <c r="D85" s="143"/>
      <c r="E85" s="40"/>
    </row>
    <row r="86" spans="1:13" ht="23.25" x14ac:dyDescent="0.25">
      <c r="A86" s="40"/>
      <c r="B86" s="40"/>
      <c r="C86" s="40"/>
      <c r="D86" s="143"/>
      <c r="E86" s="40"/>
    </row>
    <row r="87" spans="1:13" x14ac:dyDescent="0.25">
      <c r="A87" s="40"/>
      <c r="B87" s="40"/>
      <c r="C87" s="40"/>
      <c r="D87" s="40"/>
      <c r="E87" s="40"/>
    </row>
    <row r="88" spans="1:13" x14ac:dyDescent="0.25">
      <c r="A88" s="40"/>
      <c r="B88" s="40"/>
      <c r="C88" s="40"/>
      <c r="D88" s="40"/>
      <c r="E88" s="40"/>
    </row>
    <row r="89" spans="1:13" x14ac:dyDescent="0.25">
      <c r="A89" s="40"/>
      <c r="B89" s="40"/>
      <c r="C89" s="40"/>
      <c r="D89" s="40"/>
      <c r="E89" s="40"/>
    </row>
    <row r="90" spans="1:13" ht="33.75" x14ac:dyDescent="0.5">
      <c r="A90" s="40"/>
      <c r="B90" s="40"/>
      <c r="C90" s="40"/>
      <c r="D90" s="156" t="s">
        <v>65</v>
      </c>
      <c r="E90" s="40"/>
    </row>
    <row r="91" spans="1:13" ht="33.75" x14ac:dyDescent="0.5">
      <c r="A91" s="40"/>
      <c r="B91" s="40"/>
      <c r="C91" s="40"/>
      <c r="D91" s="156" t="s">
        <v>66</v>
      </c>
      <c r="E91" s="40"/>
    </row>
    <row r="92" spans="1:13" ht="33.75" x14ac:dyDescent="0.5">
      <c r="A92" s="41"/>
      <c r="B92" s="40"/>
      <c r="C92" s="40"/>
      <c r="D92" s="156" t="s">
        <v>68</v>
      </c>
      <c r="E92" s="40"/>
    </row>
    <row r="95" spans="1:13" ht="21" x14ac:dyDescent="0.35">
      <c r="A95" s="155" t="s">
        <v>184</v>
      </c>
      <c r="K95" s="151"/>
    </row>
    <row r="98" spans="1:1" ht="21" x14ac:dyDescent="0.35">
      <c r="A98" s="155" t="s">
        <v>67</v>
      </c>
    </row>
  </sheetData>
  <mergeCells count="36">
    <mergeCell ref="A57:C57"/>
    <mergeCell ref="K40:K42"/>
    <mergeCell ref="I40:I42"/>
    <mergeCell ref="J40:J42"/>
    <mergeCell ref="H40:H42"/>
    <mergeCell ref="A40:A42"/>
    <mergeCell ref="F40:F42"/>
    <mergeCell ref="G40:G42"/>
    <mergeCell ref="E40:E42"/>
    <mergeCell ref="B40:B42"/>
    <mergeCell ref="C40:C42"/>
    <mergeCell ref="D40:D42"/>
    <mergeCell ref="B14:B16"/>
    <mergeCell ref="L14:L16"/>
    <mergeCell ref="L40:L42"/>
    <mergeCell ref="N12:N13"/>
    <mergeCell ref="N38:N39"/>
    <mergeCell ref="N40:N42"/>
    <mergeCell ref="M40:M42"/>
    <mergeCell ref="N14:N16"/>
    <mergeCell ref="A63:B63"/>
    <mergeCell ref="A6:M7"/>
    <mergeCell ref="A12:M13"/>
    <mergeCell ref="A38:M39"/>
    <mergeCell ref="A8:M11"/>
    <mergeCell ref="G14:G16"/>
    <mergeCell ref="H14:H16"/>
    <mergeCell ref="I14:I16"/>
    <mergeCell ref="E14:E16"/>
    <mergeCell ref="F14:F16"/>
    <mergeCell ref="J14:J16"/>
    <mergeCell ref="M14:M16"/>
    <mergeCell ref="C14:C16"/>
    <mergeCell ref="K14:K16"/>
    <mergeCell ref="A14:A16"/>
    <mergeCell ref="D14:D16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43" fitToHeight="0" orientation="landscape" r:id="rId1"/>
  <headerFooter>
    <oddFooter>Página &amp;P</oddFooter>
  </headerFooter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"/>
  <sheetViews>
    <sheetView workbookViewId="0">
      <selection activeCell="A3" sqref="A3:L15"/>
    </sheetView>
  </sheetViews>
  <sheetFormatPr baseColWidth="10" defaultRowHeight="15" x14ac:dyDescent="0.25"/>
  <cols>
    <col min="1" max="1" width="9.42578125" customWidth="1"/>
    <col min="2" max="2" width="10.7109375" customWidth="1"/>
    <col min="3" max="3" width="44.140625" customWidth="1"/>
    <col min="4" max="4" width="36.42578125" customWidth="1"/>
    <col min="5" max="5" width="24.42578125" customWidth="1"/>
    <col min="8" max="8" width="14.85546875" customWidth="1"/>
    <col min="9" max="9" width="19.85546875" customWidth="1"/>
    <col min="10" max="10" width="14.140625" customWidth="1"/>
    <col min="11" max="11" width="13.42578125" customWidth="1"/>
    <col min="12" max="12" width="15.5703125" customWidth="1"/>
  </cols>
  <sheetData>
    <row r="2" spans="1:12" ht="15.75" thickBot="1" x14ac:dyDescent="0.3"/>
    <row r="3" spans="1:12" ht="28.5" thickBot="1" x14ac:dyDescent="0.45">
      <c r="A3" s="54" t="s">
        <v>31</v>
      </c>
      <c r="B3" s="55"/>
      <c r="C3" s="55"/>
      <c r="D3" s="55"/>
      <c r="E3" s="55"/>
      <c r="F3" s="55"/>
      <c r="G3" s="56"/>
      <c r="H3" s="57"/>
      <c r="I3" s="55"/>
      <c r="J3" s="58"/>
      <c r="K3" s="55"/>
      <c r="L3" s="59"/>
    </row>
    <row r="4" spans="1:12" ht="15" customHeight="1" x14ac:dyDescent="0.25">
      <c r="A4" s="292"/>
      <c r="B4" s="293"/>
      <c r="C4" s="95"/>
      <c r="D4" s="95"/>
      <c r="E4" s="95"/>
      <c r="F4" s="95"/>
      <c r="G4" s="96"/>
      <c r="H4" s="294" t="s">
        <v>7</v>
      </c>
      <c r="I4" s="297" t="s">
        <v>35</v>
      </c>
      <c r="J4" s="294" t="s">
        <v>32</v>
      </c>
      <c r="K4" s="297" t="s">
        <v>9</v>
      </c>
      <c r="L4" s="294" t="s">
        <v>10</v>
      </c>
    </row>
    <row r="5" spans="1:12" ht="11.25" customHeight="1" thickBot="1" x14ac:dyDescent="0.3">
      <c r="A5" s="298" t="s">
        <v>33</v>
      </c>
      <c r="B5" s="299"/>
      <c r="C5" s="97" t="s">
        <v>2</v>
      </c>
      <c r="D5" s="97" t="s">
        <v>34</v>
      </c>
      <c r="E5" s="97" t="s">
        <v>4</v>
      </c>
      <c r="F5" s="97" t="s">
        <v>5</v>
      </c>
      <c r="G5" s="98" t="s">
        <v>6</v>
      </c>
      <c r="H5" s="295"/>
      <c r="I5" s="295"/>
      <c r="J5" s="295"/>
      <c r="K5" s="295"/>
      <c r="L5" s="295"/>
    </row>
    <row r="6" spans="1:12" ht="15.75" hidden="1" customHeight="1" thickBot="1" x14ac:dyDescent="0.3">
      <c r="A6" s="300"/>
      <c r="B6" s="301"/>
      <c r="C6" s="99"/>
      <c r="D6" s="99"/>
      <c r="E6" s="99"/>
      <c r="F6" s="99"/>
      <c r="G6" s="98" t="s">
        <v>36</v>
      </c>
      <c r="H6" s="295"/>
      <c r="I6" s="295"/>
      <c r="J6" s="295"/>
      <c r="K6" s="295"/>
      <c r="L6" s="295"/>
    </row>
    <row r="7" spans="1:12" x14ac:dyDescent="0.25">
      <c r="A7" s="100"/>
      <c r="B7" s="101"/>
      <c r="C7" s="99"/>
      <c r="D7" s="99"/>
      <c r="E7" s="99"/>
      <c r="F7" s="99"/>
      <c r="G7" s="98"/>
      <c r="H7" s="295"/>
      <c r="I7" s="295"/>
      <c r="J7" s="295"/>
      <c r="K7" s="295"/>
      <c r="L7" s="295"/>
    </row>
    <row r="8" spans="1:12" x14ac:dyDescent="0.25">
      <c r="A8" s="102" t="s">
        <v>37</v>
      </c>
      <c r="B8" s="103" t="s">
        <v>38</v>
      </c>
      <c r="C8" s="104"/>
      <c r="D8" s="104"/>
      <c r="E8" s="104"/>
      <c r="F8" s="104"/>
      <c r="G8" s="105"/>
      <c r="H8" s="296"/>
      <c r="I8" s="296"/>
      <c r="J8" s="296"/>
      <c r="K8" s="296"/>
      <c r="L8" s="296"/>
    </row>
    <row r="9" spans="1:12" x14ac:dyDescent="0.25">
      <c r="A9" s="291"/>
      <c r="B9" s="291"/>
      <c r="C9" s="106"/>
      <c r="D9" s="106"/>
      <c r="E9" s="106"/>
      <c r="F9" s="106"/>
      <c r="G9" s="106"/>
      <c r="H9" s="291"/>
      <c r="I9" s="291"/>
      <c r="J9" s="106"/>
      <c r="K9" s="106"/>
      <c r="L9" s="106"/>
    </row>
    <row r="10" spans="1:12" x14ac:dyDescent="0.25">
      <c r="A10" s="92" t="s">
        <v>39</v>
      </c>
      <c r="B10" s="283">
        <v>43699</v>
      </c>
      <c r="C10" s="284" t="s">
        <v>41</v>
      </c>
      <c r="D10" s="288" t="s">
        <v>42</v>
      </c>
      <c r="E10" s="288" t="s">
        <v>43</v>
      </c>
      <c r="F10" s="282" t="s">
        <v>30</v>
      </c>
      <c r="G10" s="282" t="s">
        <v>17</v>
      </c>
      <c r="H10" s="289">
        <v>27378</v>
      </c>
      <c r="I10" s="279" t="s">
        <v>44</v>
      </c>
      <c r="J10" s="280">
        <v>980.50699999999995</v>
      </c>
      <c r="K10" s="286" t="s">
        <v>16</v>
      </c>
      <c r="L10" s="282" t="s">
        <v>26</v>
      </c>
    </row>
    <row r="11" spans="1:12" x14ac:dyDescent="0.25">
      <c r="A11" s="92" t="s">
        <v>40</v>
      </c>
      <c r="B11" s="283"/>
      <c r="C11" s="285"/>
      <c r="D11" s="288"/>
      <c r="E11" s="288"/>
      <c r="F11" s="282"/>
      <c r="G11" s="282"/>
      <c r="H11" s="290"/>
      <c r="I11" s="279"/>
      <c r="J11" s="280"/>
      <c r="K11" s="287"/>
      <c r="L11" s="282"/>
    </row>
    <row r="12" spans="1:12" x14ac:dyDescent="0.25">
      <c r="A12" s="92" t="s">
        <v>45</v>
      </c>
      <c r="B12" s="283">
        <v>43705</v>
      </c>
      <c r="C12" s="284" t="s">
        <v>55</v>
      </c>
      <c r="D12" s="288" t="s">
        <v>56</v>
      </c>
      <c r="E12" s="288" t="s">
        <v>47</v>
      </c>
      <c r="F12" s="282" t="s">
        <v>30</v>
      </c>
      <c r="G12" s="282" t="s">
        <v>17</v>
      </c>
      <c r="H12" s="289">
        <v>29178</v>
      </c>
      <c r="I12" s="279" t="s">
        <v>44</v>
      </c>
      <c r="J12" s="280">
        <v>1048.3399999999999</v>
      </c>
      <c r="K12" s="281" t="s">
        <v>16</v>
      </c>
      <c r="L12" s="282" t="s">
        <v>26</v>
      </c>
    </row>
    <row r="13" spans="1:12" x14ac:dyDescent="0.25">
      <c r="A13" s="93" t="s">
        <v>46</v>
      </c>
      <c r="B13" s="283"/>
      <c r="C13" s="285"/>
      <c r="D13" s="288"/>
      <c r="E13" s="288"/>
      <c r="F13" s="282"/>
      <c r="G13" s="282"/>
      <c r="H13" s="290"/>
      <c r="I13" s="279"/>
      <c r="J13" s="280"/>
      <c r="K13" s="281"/>
      <c r="L13" s="282"/>
    </row>
    <row r="14" spans="1:12" x14ac:dyDescent="0.25">
      <c r="A14" s="94" t="s">
        <v>48</v>
      </c>
      <c r="B14" s="283">
        <v>43706</v>
      </c>
      <c r="C14" s="284" t="s">
        <v>52</v>
      </c>
      <c r="D14" s="284" t="s">
        <v>53</v>
      </c>
      <c r="E14" s="284" t="s">
        <v>54</v>
      </c>
      <c r="F14" s="282" t="s">
        <v>30</v>
      </c>
      <c r="G14" s="282" t="s">
        <v>17</v>
      </c>
      <c r="H14" s="278">
        <v>27378</v>
      </c>
      <c r="I14" s="279" t="s">
        <v>44</v>
      </c>
      <c r="J14" s="280">
        <v>2158.1999999999998</v>
      </c>
      <c r="K14" s="281" t="s">
        <v>16</v>
      </c>
      <c r="L14" s="282" t="s">
        <v>19</v>
      </c>
    </row>
    <row r="15" spans="1:12" x14ac:dyDescent="0.25">
      <c r="A15" s="93" t="s">
        <v>49</v>
      </c>
      <c r="B15" s="283"/>
      <c r="C15" s="285"/>
      <c r="D15" s="285"/>
      <c r="E15" s="285"/>
      <c r="F15" s="282"/>
      <c r="G15" s="282"/>
      <c r="H15" s="278"/>
      <c r="I15" s="279"/>
      <c r="J15" s="280"/>
      <c r="K15" s="281"/>
      <c r="L15" s="282"/>
    </row>
    <row r="16" spans="1:12" ht="16.5" thickBot="1" x14ac:dyDescent="0.3">
      <c r="A16" s="65"/>
      <c r="B16" s="64"/>
      <c r="C16" s="63"/>
      <c r="D16" s="63"/>
      <c r="E16" s="63"/>
      <c r="F16" s="63"/>
      <c r="G16" s="66"/>
      <c r="H16" s="67"/>
      <c r="I16" s="68"/>
      <c r="J16" s="69"/>
      <c r="K16" s="70"/>
      <c r="L16" s="63"/>
    </row>
    <row r="17" spans="1:12" ht="29.25" thickBot="1" x14ac:dyDescent="0.5">
      <c r="A17" s="40"/>
      <c r="B17" s="40"/>
      <c r="C17" s="60"/>
      <c r="D17" s="61"/>
      <c r="E17" s="41"/>
      <c r="F17" s="276" t="s">
        <v>14</v>
      </c>
      <c r="G17" s="277"/>
      <c r="H17" s="107">
        <f>SUM(H10:H11:H12:H13,H14,H15)</f>
        <v>83934</v>
      </c>
      <c r="I17" s="62"/>
      <c r="J17" s="91">
        <f>SUM(J10,J15)</f>
        <v>980.50699999999995</v>
      </c>
      <c r="K17" s="40"/>
      <c r="L17" s="40"/>
    </row>
  </sheetData>
  <mergeCells count="44">
    <mergeCell ref="A4:B4"/>
    <mergeCell ref="H4:H8"/>
    <mergeCell ref="J4:J8"/>
    <mergeCell ref="K4:K8"/>
    <mergeCell ref="L4:L8"/>
    <mergeCell ref="A5:B5"/>
    <mergeCell ref="A6:B6"/>
    <mergeCell ref="I4:I8"/>
    <mergeCell ref="A9:B9"/>
    <mergeCell ref="H9:I9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L14:L15"/>
    <mergeCell ref="B14:B15"/>
    <mergeCell ref="C14:C15"/>
    <mergeCell ref="D14:D15"/>
    <mergeCell ref="E14:E15"/>
    <mergeCell ref="F14:F15"/>
    <mergeCell ref="G14:G15"/>
    <mergeCell ref="F17:G17"/>
    <mergeCell ref="H14:H15"/>
    <mergeCell ref="I14:I15"/>
    <mergeCell ref="J14:J15"/>
    <mergeCell ref="K14:K1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3" sqref="M2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Hinojosa</dc:creator>
  <cp:lastModifiedBy>Monica Pulgar</cp:lastModifiedBy>
  <cp:lastPrinted>2020-03-04T13:15:32Z</cp:lastPrinted>
  <dcterms:created xsi:type="dcterms:W3CDTF">2011-04-07T12:29:15Z</dcterms:created>
  <dcterms:modified xsi:type="dcterms:W3CDTF">2020-03-04T14:29:51Z</dcterms:modified>
</cp:coreProperties>
</file>