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0.1.10.101\SecretariasDOM\01. 2025 SECRETARIAS DOM\6.- ESTADISTICAS 2025\ESTADISTICAS  EDIFICACION\FEBRERO 2025\"/>
    </mc:Choice>
  </mc:AlternateContent>
  <xr:revisionPtr revIDLastSave="0" documentId="8_{966282C9-8F86-436A-BC6A-2591898220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Hoja1!$A$6:$N$54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1" l="1"/>
  <c r="K42" i="1"/>
  <c r="J42" i="1"/>
  <c r="K27" i="1"/>
  <c r="J27" i="1"/>
  <c r="B50" i="1"/>
  <c r="Q49" i="1" l="1"/>
  <c r="R42" i="1"/>
  <c r="R27" i="1"/>
  <c r="R49" i="1" l="1"/>
  <c r="Q42" i="1"/>
  <c r="H42" i="1"/>
  <c r="K49" i="1" l="1"/>
  <c r="J49" i="1"/>
  <c r="H27" i="1"/>
  <c r="J17" i="2" l="1"/>
  <c r="H17" i="2"/>
</calcChain>
</file>

<file path=xl/sharedStrings.xml><?xml version="1.0" encoding="utf-8"?>
<sst xmlns="http://schemas.openxmlformats.org/spreadsheetml/2006/main" count="284" uniqueCount="163">
  <si>
    <t xml:space="preserve">PERMISO Nº </t>
  </si>
  <si>
    <t xml:space="preserve">RESOLUCION FECHA </t>
  </si>
  <si>
    <t>PROPIETARIO</t>
  </si>
  <si>
    <t>DIRECCION</t>
  </si>
  <si>
    <t>ARQUITECTO PROYECTO</t>
  </si>
  <si>
    <t>REVISOR INDEPENDIENTE</t>
  </si>
  <si>
    <t>DESTINO</t>
  </si>
  <si>
    <t>$</t>
  </si>
  <si>
    <t>DESCRIPCION PROYECTO</t>
  </si>
  <si>
    <t>NORMAS ESPECIALES</t>
  </si>
  <si>
    <t>ARQUITECTO REVISOR</t>
  </si>
  <si>
    <t>SUPERFICIE      M²</t>
  </si>
  <si>
    <t xml:space="preserve">P E R M I S O S   D E   E D I F I C A C I O N </t>
  </si>
  <si>
    <t>P E R M I S O S   D E   O B R A   M E N O R</t>
  </si>
  <si>
    <t>SUBTOTAL</t>
  </si>
  <si>
    <t>NINGUNA</t>
  </si>
  <si>
    <t>VIVIENDA</t>
  </si>
  <si>
    <t>C. ESPINOSA</t>
  </si>
  <si>
    <t>ALTURA MÁXIMA</t>
  </si>
  <si>
    <t>SUPERFICIE DEL TERRENO</t>
  </si>
  <si>
    <t>SUPERFIECIE DEL TERRENO</t>
  </si>
  <si>
    <t>A. MONARDES</t>
  </si>
  <si>
    <t>S/REV</t>
  </si>
  <si>
    <r>
      <rPr>
        <b/>
        <sz val="22"/>
        <color theme="1"/>
        <rFont val="Arial"/>
        <family val="2"/>
      </rPr>
      <t>RESOLUCIONES</t>
    </r>
    <r>
      <rPr>
        <sz val="22"/>
        <color theme="1"/>
        <rFont val="Arial"/>
        <family val="2"/>
      </rPr>
      <t xml:space="preserve"> </t>
    </r>
  </si>
  <si>
    <t>SUPERFCIE TERRENO</t>
  </si>
  <si>
    <t>RESOLUCIÓN</t>
  </si>
  <si>
    <t>DIRECCIÓN</t>
  </si>
  <si>
    <t>DESCRIPCION DEL PROYECTO</t>
  </si>
  <si>
    <t>TERRENOS</t>
  </si>
  <si>
    <t>N°</t>
  </si>
  <si>
    <t>FECHA</t>
  </si>
  <si>
    <t>2491-A</t>
  </si>
  <si>
    <t>LR-2527</t>
  </si>
  <si>
    <t>SOCIEDAD DE INVERSIONES Y SERVICIO INVER S.A.</t>
  </si>
  <si>
    <t xml:space="preserve">CARLOS SILVA VILDOSOLA </t>
  </si>
  <si>
    <t>CATALINA RIVERA</t>
  </si>
  <si>
    <t>FUSION</t>
  </si>
  <si>
    <t>2492-A</t>
  </si>
  <si>
    <t>LR-2528</t>
  </si>
  <si>
    <t>ROBERTO GONZALEZ</t>
  </si>
  <si>
    <t>2493-A</t>
  </si>
  <si>
    <t>LR-2529</t>
  </si>
  <si>
    <t>SANDRA SABAJ DIMES</t>
  </si>
  <si>
    <t>23 DE FEBRERO 8915 Y 8931</t>
  </si>
  <si>
    <t>RAUL CORREA</t>
  </si>
  <si>
    <t>MARIA KOSLER / JOSE KOSLER</t>
  </si>
  <si>
    <t xml:space="preserve">GUEMES 245 </t>
  </si>
  <si>
    <t xml:space="preserve"> </t>
  </si>
  <si>
    <t>LEY DE APORTES LEY 20.958</t>
  </si>
  <si>
    <t>SI</t>
  </si>
  <si>
    <t>NO</t>
  </si>
  <si>
    <t>MONTO</t>
  </si>
  <si>
    <t>TOTAL</t>
  </si>
  <si>
    <t>ARQUITECTO</t>
  </si>
  <si>
    <t>SUP (m2)</t>
  </si>
  <si>
    <t xml:space="preserve">TOTAL </t>
  </si>
  <si>
    <t>RESOLUCION FECHA</t>
  </si>
  <si>
    <t>SUPERFICIE M2</t>
  </si>
  <si>
    <t>A N T E P R O Y E C T O S</t>
  </si>
  <si>
    <t>PERMISO N°</t>
  </si>
  <si>
    <t xml:space="preserve">OBRA NUEVA </t>
  </si>
  <si>
    <t xml:space="preserve">VIVIENDA </t>
  </si>
  <si>
    <t xml:space="preserve">S/REV. </t>
  </si>
  <si>
    <t xml:space="preserve">NINGUNA </t>
  </si>
  <si>
    <t>X</t>
  </si>
  <si>
    <t>AMPLIACION HASTA 100 M2</t>
  </si>
  <si>
    <t xml:space="preserve">C.ESPINOSA </t>
  </si>
  <si>
    <t xml:space="preserve">N.JOFRE </t>
  </si>
  <si>
    <t xml:space="preserve">A.MONARDES </t>
  </si>
  <si>
    <t>ESTADISTICAS DE PERMISOS, RESOLUCIONES Y OTROS  MES DE FEBRERO 2025</t>
  </si>
  <si>
    <t>03.02.2025</t>
  </si>
  <si>
    <t xml:space="preserve">CLAUDIO PALAVECINO OLIVERO </t>
  </si>
  <si>
    <t>AMADO NERVO 278</t>
  </si>
  <si>
    <t xml:space="preserve">MAURICIO TESTA </t>
  </si>
  <si>
    <t xml:space="preserve">SUSANA FODOR ORELLANA </t>
  </si>
  <si>
    <t>226.81</t>
  </si>
  <si>
    <t xml:space="preserve">GONZALO RUDOLPHY BRITO </t>
  </si>
  <si>
    <t>NOCEDAL 7023</t>
  </si>
  <si>
    <t xml:space="preserve">ALESSANDRO MARIO DEZEREGA </t>
  </si>
  <si>
    <t>09.02.2025</t>
  </si>
  <si>
    <t>10.02.2025</t>
  </si>
  <si>
    <t xml:space="preserve">PABLO CASSIS ESCOPELITO </t>
  </si>
  <si>
    <t>PINTOR COSME SAN MARTIN 2387</t>
  </si>
  <si>
    <t xml:space="preserve">NATALIA CASSIS ESCOPELITO </t>
  </si>
  <si>
    <t>17.02.2025</t>
  </si>
  <si>
    <t xml:space="preserve">RAMON RAMIREZ USON </t>
  </si>
  <si>
    <t>ALC. FDO. CASTILLO VELASCO 7123</t>
  </si>
  <si>
    <t xml:space="preserve">LORENA CUADRA MORALES </t>
  </si>
  <si>
    <t xml:space="preserve">LOCAL COMERCIAL Y CENTROCERVICIO AUTOMOTOR </t>
  </si>
  <si>
    <t>04.02.2025</t>
  </si>
  <si>
    <t xml:space="preserve">NORMA Y LUIS AVILEZ SETZ </t>
  </si>
  <si>
    <t>JOSE ARRIETA 6470</t>
  </si>
  <si>
    <t xml:space="preserve">JORGE LOHSE GAMBOA </t>
  </si>
  <si>
    <t>A.ESPEJO</t>
  </si>
  <si>
    <t xml:space="preserve">SI </t>
  </si>
  <si>
    <t xml:space="preserve">MONTO </t>
  </si>
  <si>
    <t xml:space="preserve">DOCTOR CRISTIAN AEDO Y COMPAÑÍA LTDA </t>
  </si>
  <si>
    <t xml:space="preserve">AV. OSSA 235 </t>
  </si>
  <si>
    <t xml:space="preserve">DANERIS MARTE  GOMEZ </t>
  </si>
  <si>
    <t xml:space="preserve">OFICINAS </t>
  </si>
  <si>
    <t xml:space="preserve">MODIFICACION DE EDIFICACIONES EXISTENTES QUE NO ALTEREN SU ESTRUCTURA </t>
  </si>
  <si>
    <t>8932.5</t>
  </si>
  <si>
    <t xml:space="preserve">ROBERTO Y NICOLE PENRU PALAPE </t>
  </si>
  <si>
    <t xml:space="preserve">PALMAS DE MALLORCA 176 </t>
  </si>
  <si>
    <t xml:space="preserve">RICARDO PARRA </t>
  </si>
  <si>
    <t xml:space="preserve">VIVIENDA Y COMERCIO </t>
  </si>
  <si>
    <t>24.02.2025</t>
  </si>
  <si>
    <t>JUAN UBEDA ROJAS Y OTROS</t>
  </si>
  <si>
    <t>PJE. PRIVADO FRANCISCO VILLAGRA 6295-C</t>
  </si>
  <si>
    <t>JOSE LUIS MATURANA TIRADO</t>
  </si>
  <si>
    <t>SOCIEDAD DE INVERSIONES SANTA GLORIA DOS. S.A.</t>
  </si>
  <si>
    <t>SALVADOR IZQUIERDO N° 1800</t>
  </si>
  <si>
    <t>JOSE MIGUEL REYES MORANDE</t>
  </si>
  <si>
    <t xml:space="preserve">PEDRO FERGNANI </t>
  </si>
  <si>
    <t>RESTAURANTE</t>
  </si>
  <si>
    <t>SOCIEDAD INMOBILIARIA DON ARTURO LTDA.</t>
  </si>
  <si>
    <t>ALVARO CASANOVA 393</t>
  </si>
  <si>
    <t>JUAN CARLOS DUPUY LEON</t>
  </si>
  <si>
    <t>INGENIERIA DE PROYECTOS DE MECANIZACION Y AUTOMATIZACION DE SISTEMAS LTDA.</t>
  </si>
  <si>
    <t>LA FORJA 8790</t>
  </si>
  <si>
    <t>BRAULIO GOMEZ CARDENAS</t>
  </si>
  <si>
    <t>GALPON</t>
  </si>
  <si>
    <t>25.02.2025</t>
  </si>
  <si>
    <t>INVERSIONES NM LTDA.</t>
  </si>
  <si>
    <t>AV. OSSA 2176 LOCAL 3 Y 4</t>
  </si>
  <si>
    <t>EDUARDO SOTO SILVA</t>
  </si>
  <si>
    <t>LOCALES</t>
  </si>
  <si>
    <t>CLUB DEPORTIVO LOS PARQUES LA REINA LTDA.</t>
  </si>
  <si>
    <t>VALENZUELA PUELMA 8551-8571</t>
  </si>
  <si>
    <t>JOAQUIN MORENO CAMUS</t>
  </si>
  <si>
    <t>S/REV.</t>
  </si>
  <si>
    <t>ANTEPROYECTO</t>
  </si>
  <si>
    <t>N. JOFRE</t>
  </si>
  <si>
    <t>26.02.2025</t>
  </si>
  <si>
    <t>NUEVOS DESARROLLOS S.A.</t>
  </si>
  <si>
    <t>AV. LARRAIN 5862  (INTEGRAMEDICA)</t>
  </si>
  <si>
    <t>JAIME LEON CASTRO</t>
  </si>
  <si>
    <t>MARIO INOSTROSA</t>
  </si>
  <si>
    <t>CENTRO MEDICO</t>
  </si>
  <si>
    <t xml:space="preserve">MONICA ABOID FERNANDEZ / MAURICIO ABOID FERNANDEZ / MACARENA FERNANDEZ </t>
  </si>
  <si>
    <t>LEONIDAS BANDERAS 6953</t>
  </si>
  <si>
    <t>YURI ARMANDO CRUZ ORTIZ</t>
  </si>
  <si>
    <t>ALTERACION</t>
  </si>
  <si>
    <t>27.02.2025</t>
  </si>
  <si>
    <t>GUILLERMO ARMANDO TEJOS TORRES</t>
  </si>
  <si>
    <t>MARTIN RIVAS 6827</t>
  </si>
  <si>
    <t>RODRIGO GONZALEZ</t>
  </si>
  <si>
    <t>FERNANDO VILLANUEVA CARMONA</t>
  </si>
  <si>
    <t>28.02.2025</t>
  </si>
  <si>
    <t>ENRIQUE MARMENTINI SOBRINO</t>
  </si>
  <si>
    <t>REINA VICTORIA 7036</t>
  </si>
  <si>
    <t>ALVARO SCHWEMBER AUGIER</t>
  </si>
  <si>
    <t>JOSE LUIS MEYER POZZO</t>
  </si>
  <si>
    <t>CARLOS LINEROS ECHEVERRIA</t>
  </si>
  <si>
    <t>DIRECTOR DE OBRAS</t>
  </si>
  <si>
    <t>LA REINA,</t>
  </si>
  <si>
    <t>CLE/mpa.</t>
  </si>
  <si>
    <t>MODIFICACION DE PROY</t>
  </si>
  <si>
    <t>12.00</t>
  </si>
  <si>
    <t>OBRA MENOR DE AMPLIACION VIVIENDA SOCIAL Y OTRAS</t>
  </si>
  <si>
    <t xml:space="preserve"> MOD. DE PROY </t>
  </si>
  <si>
    <t xml:space="preserve"> MODIFIC. DE EDIFI. EXIST. QUE NO ALTEREN SU ESTRUCTURA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</si>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</sst>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&quot;$&quot;\-#,##0"/>
    <numFmt numFmtId="42" formatCode="_ &quot;$&quot;* #,##0_ ;_ &quot;$&quot;* \-#,##0_ ;_ &quot;$&quot;* &quot;-&quot;_ ;_ @_ "/>
    <numFmt numFmtId="164" formatCode="&quot;$&quot;\ #,##0"/>
    <numFmt numFmtId="165" formatCode="#,##0.000"/>
    <numFmt numFmtId="166" formatCode="0.0"/>
    <numFmt numFmtId="167" formatCode="#,##0.0"/>
    <numFmt numFmtId="168" formatCode="&quot;$&quot;#,##0"/>
  </numFmts>
  <fonts count="3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20"/>
      <color theme="1"/>
      <name val="Arial"/>
      <family val="2"/>
    </font>
    <font>
      <b/>
      <sz val="28"/>
      <color theme="0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22"/>
      <color theme="1"/>
      <name val="Arial"/>
      <family val="2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theme="0" tint="-0.249977111117893"/>
      <name val="Calibri"/>
      <family val="2"/>
      <scheme val="minor"/>
    </font>
    <font>
      <b/>
      <sz val="26"/>
      <color theme="0"/>
      <name val="Arial"/>
      <family val="2"/>
    </font>
    <font>
      <b/>
      <sz val="26"/>
      <color theme="1"/>
      <name val="Arial"/>
      <family val="2"/>
    </font>
    <font>
      <b/>
      <sz val="11"/>
      <name val="Cambria"/>
      <family val="1"/>
      <scheme val="maj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2" fontId="12" fillId="0" borderId="0" applyFont="0" applyFill="0" applyBorder="0" applyAlignment="0" applyProtection="0"/>
  </cellStyleXfs>
  <cellXfs count="234">
    <xf numFmtId="0" fontId="0" fillId="0" borderId="0" xfId="0"/>
    <xf numFmtId="0" fontId="6" fillId="0" borderId="0" xfId="0" applyFont="1"/>
    <xf numFmtId="0" fontId="11" fillId="0" borderId="0" xfId="0" applyFont="1"/>
    <xf numFmtId="0" fontId="14" fillId="5" borderId="16" xfId="0" applyFont="1" applyFill="1" applyBorder="1"/>
    <xf numFmtId="0" fontId="3" fillId="5" borderId="17" xfId="0" applyFont="1" applyFill="1" applyBorder="1"/>
    <xf numFmtId="0" fontId="7" fillId="5" borderId="17" xfId="0" applyFont="1" applyFill="1" applyBorder="1" applyAlignment="1">
      <alignment horizontal="center"/>
    </xf>
    <xf numFmtId="3" fontId="4" fillId="5" borderId="17" xfId="0" applyNumberFormat="1" applyFont="1" applyFill="1" applyBorder="1" applyAlignment="1">
      <alignment horizontal="right"/>
    </xf>
    <xf numFmtId="4" fontId="4" fillId="5" borderId="17" xfId="0" applyNumberFormat="1" applyFont="1" applyFill="1" applyBorder="1" applyAlignment="1">
      <alignment horizontal="right"/>
    </xf>
    <xf numFmtId="0" fontId="3" fillId="5" borderId="18" xfId="0" applyFont="1" applyFill="1" applyBorder="1"/>
    <xf numFmtId="0" fontId="15" fillId="0" borderId="0" xfId="0" applyFont="1"/>
    <xf numFmtId="0" fontId="16" fillId="0" borderId="0" xfId="0" applyFont="1"/>
    <xf numFmtId="0" fontId="17" fillId="2" borderId="19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5" fontId="10" fillId="2" borderId="20" xfId="0" applyNumberFormat="1" applyFont="1" applyFill="1" applyBorder="1" applyAlignment="1">
      <alignment horizontal="right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/>
    <xf numFmtId="0" fontId="18" fillId="0" borderId="12" xfId="0" applyFont="1" applyBorder="1" applyAlignment="1">
      <alignment horizontal="center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8" xfId="0" applyFont="1" applyFill="1" applyBorder="1" applyAlignment="1">
      <alignment vertical="top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vertical="top" wrapText="1"/>
    </xf>
    <xf numFmtId="0" fontId="13" fillId="3" borderId="32" xfId="0" applyFont="1" applyFill="1" applyBorder="1" applyAlignment="1">
      <alignment vertical="top" wrapText="1"/>
    </xf>
    <xf numFmtId="0" fontId="13" fillId="0" borderId="0" xfId="0" applyFont="1" applyAlignment="1">
      <alignment vertical="center" wrapText="1"/>
    </xf>
    <xf numFmtId="42" fontId="10" fillId="2" borderId="36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7" xfId="0" applyBorder="1"/>
    <xf numFmtId="0" fontId="0" fillId="0" borderId="11" xfId="0" applyBorder="1"/>
    <xf numFmtId="0" fontId="0" fillId="4" borderId="8" xfId="0" applyFill="1" applyBorder="1"/>
    <xf numFmtId="0" fontId="0" fillId="4" borderId="11" xfId="0" applyFill="1" applyBorder="1"/>
    <xf numFmtId="0" fontId="0" fillId="3" borderId="8" xfId="0" applyFill="1" applyBorder="1"/>
    <xf numFmtId="0" fontId="0" fillId="0" borderId="4" xfId="0" applyBorder="1"/>
    <xf numFmtId="0" fontId="0" fillId="0" borderId="8" xfId="0" applyBorder="1"/>
    <xf numFmtId="0" fontId="0" fillId="4" borderId="4" xfId="0" applyFill="1" applyBorder="1"/>
    <xf numFmtId="0" fontId="0" fillId="4" borderId="0" xfId="0" applyFill="1"/>
    <xf numFmtId="0" fontId="0" fillId="3" borderId="4" xfId="0" applyFill="1" applyBorder="1"/>
    <xf numFmtId="0" fontId="0" fillId="3" borderId="0" xfId="0" applyFill="1"/>
    <xf numFmtId="0" fontId="20" fillId="0" borderId="12" xfId="0" applyFont="1" applyBorder="1" applyAlignment="1">
      <alignment horizontal="center"/>
    </xf>
    <xf numFmtId="0" fontId="6" fillId="0" borderId="12" xfId="0" applyFont="1" applyBorder="1"/>
    <xf numFmtId="0" fontId="0" fillId="0" borderId="5" xfId="0" applyBorder="1"/>
    <xf numFmtId="0" fontId="0" fillId="0" borderId="6" xfId="0" applyBorder="1"/>
    <xf numFmtId="0" fontId="20" fillId="0" borderId="12" xfId="0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/>
    </xf>
    <xf numFmtId="0" fontId="22" fillId="0" borderId="0" xfId="0" applyFont="1"/>
    <xf numFmtId="4" fontId="6" fillId="0" borderId="12" xfId="0" applyNumberFormat="1" applyFont="1" applyBorder="1" applyAlignment="1">
      <alignment horizontal="center"/>
    </xf>
    <xf numFmtId="0" fontId="26" fillId="0" borderId="0" xfId="0" applyFont="1"/>
    <xf numFmtId="0" fontId="25" fillId="2" borderId="48" xfId="0" applyFont="1" applyFill="1" applyBorder="1" applyAlignment="1">
      <alignment horizontal="center"/>
    </xf>
    <xf numFmtId="0" fontId="25" fillId="2" borderId="33" xfId="0" applyFont="1" applyFill="1" applyBorder="1"/>
    <xf numFmtId="0" fontId="21" fillId="4" borderId="4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/>
    </xf>
    <xf numFmtId="14" fontId="2" fillId="0" borderId="0" xfId="0" applyNumberFormat="1" applyFont="1" applyAlignment="1">
      <alignment horizontal="left"/>
    </xf>
    <xf numFmtId="14" fontId="2" fillId="0" borderId="0" xfId="0" applyNumberFormat="1" applyFont="1"/>
    <xf numFmtId="0" fontId="11" fillId="0" borderId="3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1" fillId="2" borderId="5" xfId="0" applyFont="1" applyFill="1" applyBorder="1"/>
    <xf numFmtId="0" fontId="21" fillId="2" borderId="6" xfId="0" applyFont="1" applyFill="1" applyBorder="1"/>
    <xf numFmtId="0" fontId="21" fillId="2" borderId="9" xfId="0" applyFont="1" applyFill="1" applyBorder="1"/>
    <xf numFmtId="0" fontId="21" fillId="2" borderId="10" xfId="0" applyFont="1" applyFill="1" applyBorder="1"/>
    <xf numFmtId="0" fontId="27" fillId="4" borderId="4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8" fillId="4" borderId="9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14" fontId="21" fillId="0" borderId="2" xfId="0" applyNumberFormat="1" applyFont="1" applyBorder="1" applyAlignment="1">
      <alignment horizontal="center" vertical="center" wrapText="1"/>
    </xf>
    <xf numFmtId="14" fontId="21" fillId="0" borderId="3" xfId="0" applyNumberFormat="1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3" fillId="3" borderId="21" xfId="0" applyFont="1" applyFill="1" applyBorder="1" applyAlignment="1">
      <alignment vertical="center" wrapText="1"/>
    </xf>
    <xf numFmtId="0" fontId="13" fillId="3" borderId="22" xfId="0" applyFont="1" applyFill="1" applyBorder="1" applyAlignment="1">
      <alignment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vertical="top" wrapText="1"/>
    </xf>
    <xf numFmtId="0" fontId="13" fillId="3" borderId="11" xfId="0" applyFont="1" applyFill="1" applyBorder="1" applyAlignment="1">
      <alignment vertical="top" wrapText="1"/>
    </xf>
    <xf numFmtId="0" fontId="13" fillId="0" borderId="0" xfId="0" applyFont="1" applyAlignment="1">
      <alignment vertical="center" wrapText="1"/>
    </xf>
    <xf numFmtId="14" fontId="18" fillId="0" borderId="12" xfId="0" applyNumberFormat="1" applyFont="1" applyBorder="1" applyAlignment="1">
      <alignment horizontal="center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center" wrapText="1"/>
    </xf>
    <xf numFmtId="42" fontId="5" fillId="0" borderId="24" xfId="0" applyNumberFormat="1" applyFont="1" applyBorder="1" applyAlignment="1">
      <alignment horizontal="left" vertical="center" wrapText="1"/>
    </xf>
    <xf numFmtId="42" fontId="5" fillId="0" borderId="33" xfId="0" applyNumberFormat="1" applyFont="1" applyBorder="1" applyAlignment="1">
      <alignment horizontal="left" vertical="center" wrapText="1"/>
    </xf>
    <xf numFmtId="164" fontId="18" fillId="0" borderId="12" xfId="0" applyNumberFormat="1" applyFont="1" applyBorder="1" applyAlignment="1">
      <alignment horizontal="center" vertical="center" wrapText="1"/>
    </xf>
    <xf numFmtId="165" fontId="18" fillId="0" borderId="12" xfId="0" applyNumberFormat="1" applyFont="1" applyBorder="1" applyAlignment="1">
      <alignment horizontal="right" vertical="center" wrapText="1"/>
    </xf>
    <xf numFmtId="4" fontId="18" fillId="0" borderId="24" xfId="0" applyNumberFormat="1" applyFont="1" applyBorder="1" applyAlignment="1">
      <alignment horizontal="center" vertical="center" wrapText="1"/>
    </xf>
    <xf numFmtId="4" fontId="18" fillId="0" borderId="33" xfId="0" applyNumberFormat="1" applyFont="1" applyBorder="1" applyAlignment="1">
      <alignment horizontal="center" vertical="center" wrapText="1"/>
    </xf>
    <xf numFmtId="4" fontId="18" fillId="0" borderId="12" xfId="0" applyNumberFormat="1" applyFont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/>
    </xf>
    <xf numFmtId="0" fontId="19" fillId="2" borderId="18" xfId="0" applyFont="1" applyFill="1" applyBorder="1" applyAlignment="1">
      <alignment horizontal="center"/>
    </xf>
    <xf numFmtId="42" fontId="5" fillId="0" borderId="12" xfId="0" applyNumberFormat="1" applyFont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/>
    </xf>
    <xf numFmtId="0" fontId="29" fillId="2" borderId="12" xfId="0" applyFont="1" applyFill="1" applyBorder="1"/>
    <xf numFmtId="0" fontId="24" fillId="0" borderId="0" xfId="0" applyFont="1"/>
    <xf numFmtId="3" fontId="30" fillId="0" borderId="12" xfId="0" applyNumberFormat="1" applyFont="1" applyBorder="1" applyAlignment="1">
      <alignment horizontal="center" vertical="center"/>
    </xf>
    <xf numFmtId="14" fontId="31" fillId="0" borderId="12" xfId="0" applyNumberFormat="1" applyFont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center" vertical="center" wrapText="1"/>
    </xf>
    <xf numFmtId="42" fontId="31" fillId="0" borderId="12" xfId="1" applyFont="1" applyBorder="1" applyAlignment="1">
      <alignment horizontal="right" vertical="center"/>
    </xf>
    <xf numFmtId="4" fontId="31" fillId="0" borderId="12" xfId="0" applyNumberFormat="1" applyFont="1" applyBorder="1" applyAlignment="1">
      <alignment horizontal="right" vertical="center"/>
    </xf>
    <xf numFmtId="0" fontId="31" fillId="0" borderId="12" xfId="0" applyFont="1" applyBorder="1" applyAlignment="1">
      <alignment horizontal="center" vertical="center"/>
    </xf>
    <xf numFmtId="168" fontId="31" fillId="0" borderId="12" xfId="1" applyNumberFormat="1" applyFont="1" applyBorder="1" applyAlignment="1">
      <alignment horizontal="right" vertical="center"/>
    </xf>
    <xf numFmtId="4" fontId="31" fillId="0" borderId="12" xfId="0" applyNumberFormat="1" applyFont="1" applyBorder="1" applyAlignment="1">
      <alignment horizontal="center" vertical="center"/>
    </xf>
    <xf numFmtId="167" fontId="31" fillId="0" borderId="12" xfId="0" applyNumberFormat="1" applyFont="1" applyBorder="1" applyAlignment="1">
      <alignment horizontal="center" vertical="center"/>
    </xf>
    <xf numFmtId="167" fontId="31" fillId="0" borderId="12" xfId="0" applyNumberFormat="1" applyFont="1" applyBorder="1" applyAlignment="1">
      <alignment horizontal="right" vertical="center"/>
    </xf>
    <xf numFmtId="6" fontId="31" fillId="0" borderId="12" xfId="1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2" fillId="2" borderId="12" xfId="0" applyFont="1" applyFill="1" applyBorder="1" applyAlignment="1">
      <alignment horizontal="center"/>
    </xf>
    <xf numFmtId="42" fontId="32" fillId="2" borderId="12" xfId="1" applyFont="1" applyFill="1" applyBorder="1" applyAlignment="1">
      <alignment horizontal="right"/>
    </xf>
    <xf numFmtId="0" fontId="31" fillId="2" borderId="12" xfId="0" applyFont="1" applyFill="1" applyBorder="1"/>
    <xf numFmtId="4" fontId="30" fillId="2" borderId="12" xfId="0" applyNumberFormat="1" applyFont="1" applyFill="1" applyBorder="1" applyAlignment="1">
      <alignment horizontal="right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2" fontId="30" fillId="2" borderId="12" xfId="1" applyFont="1" applyFill="1" applyBorder="1" applyAlignment="1">
      <alignment horizontal="right"/>
    </xf>
    <xf numFmtId="0" fontId="30" fillId="2" borderId="12" xfId="0" applyFont="1" applyFill="1" applyBorder="1"/>
    <xf numFmtId="0" fontId="3" fillId="3" borderId="0" xfId="0" applyFont="1" applyFill="1" applyAlignment="1">
      <alignment horizontal="center"/>
    </xf>
    <xf numFmtId="0" fontId="32" fillId="3" borderId="23" xfId="0" applyFont="1" applyFill="1" applyBorder="1" applyAlignment="1">
      <alignment horizontal="center"/>
    </xf>
    <xf numFmtId="42" fontId="32" fillId="3" borderId="23" xfId="1" applyFont="1" applyFill="1" applyBorder="1" applyAlignment="1">
      <alignment horizontal="right"/>
    </xf>
    <xf numFmtId="0" fontId="3" fillId="3" borderId="23" xfId="0" applyFont="1" applyFill="1" applyBorder="1"/>
    <xf numFmtId="4" fontId="32" fillId="3" borderId="23" xfId="0" applyNumberFormat="1" applyFont="1" applyFill="1" applyBorder="1" applyAlignment="1">
      <alignment horizontal="right"/>
    </xf>
    <xf numFmtId="42" fontId="32" fillId="2" borderId="33" xfId="1" applyFont="1" applyFill="1" applyBorder="1" applyAlignment="1">
      <alignment horizontal="right"/>
    </xf>
    <xf numFmtId="0" fontId="32" fillId="2" borderId="47" xfId="0" applyFont="1" applyFill="1" applyBorder="1"/>
    <xf numFmtId="0" fontId="32" fillId="2" borderId="45" xfId="0" applyFont="1" applyFill="1" applyBorder="1"/>
    <xf numFmtId="0" fontId="32" fillId="2" borderId="23" xfId="0" applyFont="1" applyFill="1" applyBorder="1"/>
    <xf numFmtId="0" fontId="32" fillId="2" borderId="22" xfId="0" applyFont="1" applyFill="1" applyBorder="1"/>
    <xf numFmtId="0" fontId="0" fillId="0" borderId="0" xfId="0" applyFont="1"/>
    <xf numFmtId="0" fontId="32" fillId="2" borderId="9" xfId="0" applyFont="1" applyFill="1" applyBorder="1"/>
    <xf numFmtId="0" fontId="32" fillId="2" borderId="10" xfId="0" applyFont="1" applyFill="1" applyBorder="1"/>
    <xf numFmtId="0" fontId="32" fillId="2" borderId="11" xfId="0" applyFont="1" applyFill="1" applyBorder="1"/>
    <xf numFmtId="0" fontId="32" fillId="0" borderId="2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1" fillId="0" borderId="12" xfId="0" quotePrefix="1" applyFont="1" applyBorder="1" applyAlignment="1">
      <alignment horizontal="center" vertical="center" wrapText="1"/>
    </xf>
    <xf numFmtId="42" fontId="31" fillId="0" borderId="12" xfId="1" applyFont="1" applyFill="1" applyBorder="1" applyAlignment="1">
      <alignment horizontal="right" vertical="center"/>
    </xf>
    <xf numFmtId="166" fontId="3" fillId="0" borderId="12" xfId="0" applyNumberFormat="1" applyFont="1" applyBorder="1" applyAlignment="1">
      <alignment horizontal="right" vertical="center"/>
    </xf>
    <xf numFmtId="0" fontId="3" fillId="2" borderId="12" xfId="0" applyFont="1" applyFill="1" applyBorder="1"/>
    <xf numFmtId="4" fontId="32" fillId="2" borderId="12" xfId="0" applyNumberFormat="1" applyFont="1" applyFill="1" applyBorder="1" applyAlignment="1">
      <alignment horizontal="right"/>
    </xf>
    <xf numFmtId="0" fontId="32" fillId="2" borderId="12" xfId="0" applyFont="1" applyFill="1" applyBorder="1"/>
    <xf numFmtId="0" fontId="32" fillId="3" borderId="0" xfId="0" applyFont="1" applyFill="1" applyAlignment="1">
      <alignment horizontal="center"/>
    </xf>
    <xf numFmtId="42" fontId="32" fillId="3" borderId="0" xfId="1" applyFont="1" applyFill="1" applyBorder="1" applyAlignment="1">
      <alignment horizontal="right"/>
    </xf>
    <xf numFmtId="0" fontId="3" fillId="3" borderId="0" xfId="0" applyFont="1" applyFill="1"/>
    <xf numFmtId="4" fontId="32" fillId="3" borderId="0" xfId="0" applyNumberFormat="1" applyFont="1" applyFill="1" applyAlignment="1">
      <alignment horizontal="right"/>
    </xf>
    <xf numFmtId="0" fontId="32" fillId="3" borderId="0" xfId="0" applyFont="1" applyFill="1"/>
    <xf numFmtId="0" fontId="32" fillId="2" borderId="16" xfId="0" applyFont="1" applyFill="1" applyBorder="1" applyAlignment="1">
      <alignment horizontal="left"/>
    </xf>
    <xf numFmtId="0" fontId="32" fillId="2" borderId="17" xfId="0" applyFont="1" applyFill="1" applyBorder="1" applyAlignment="1">
      <alignment horizontal="left"/>
    </xf>
    <xf numFmtId="0" fontId="3" fillId="2" borderId="17" xfId="0" applyFont="1" applyFill="1" applyBorder="1"/>
    <xf numFmtId="0" fontId="32" fillId="2" borderId="17" xfId="0" applyFont="1" applyFill="1" applyBorder="1" applyAlignment="1">
      <alignment horizontal="center"/>
    </xf>
    <xf numFmtId="3" fontId="3" fillId="2" borderId="17" xfId="0" applyNumberFormat="1" applyFont="1" applyFill="1" applyBorder="1" applyAlignment="1">
      <alignment horizontal="right"/>
    </xf>
    <xf numFmtId="4" fontId="3" fillId="2" borderId="17" xfId="0" applyNumberFormat="1" applyFont="1" applyFill="1" applyBorder="1" applyAlignment="1">
      <alignment horizontal="right"/>
    </xf>
    <xf numFmtId="0" fontId="3" fillId="2" borderId="18" xfId="0" applyFont="1" applyFill="1" applyBorder="1"/>
    <xf numFmtId="0" fontId="0" fillId="3" borderId="0" xfId="0" applyFont="1" applyFill="1"/>
    <xf numFmtId="0" fontId="32" fillId="0" borderId="46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 wrapText="1"/>
    </xf>
    <xf numFmtId="3" fontId="32" fillId="3" borderId="19" xfId="0" applyNumberFormat="1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4" fontId="32" fillId="3" borderId="19" xfId="0" applyNumberFormat="1" applyFont="1" applyFill="1" applyBorder="1" applyAlignment="1">
      <alignment horizontal="center" vertical="center" wrapText="1"/>
    </xf>
    <xf numFmtId="0" fontId="32" fillId="0" borderId="19" xfId="0" applyFont="1" applyBorder="1" applyAlignment="1">
      <alignment horizontal="center" wrapText="1"/>
    </xf>
    <xf numFmtId="1" fontId="32" fillId="0" borderId="12" xfId="0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42" fontId="3" fillId="0" borderId="12" xfId="1" applyFont="1" applyFill="1" applyBorder="1" applyAlignment="1">
      <alignment horizontal="right" vertical="center" wrapText="1"/>
    </xf>
    <xf numFmtId="4" fontId="3" fillId="3" borderId="12" xfId="0" applyNumberFormat="1" applyFont="1" applyFill="1" applyBorder="1" applyAlignment="1">
      <alignment horizontal="right" vertical="center"/>
    </xf>
    <xf numFmtId="0" fontId="32" fillId="0" borderId="0" xfId="0" applyFont="1" applyAlignment="1">
      <alignment horizontal="left"/>
    </xf>
    <xf numFmtId="0" fontId="32" fillId="2" borderId="33" xfId="0" applyFont="1" applyFill="1" applyBorder="1"/>
    <xf numFmtId="42" fontId="32" fillId="2" borderId="33" xfId="0" applyNumberFormat="1" applyFont="1" applyFill="1" applyBorder="1" applyAlignment="1">
      <alignment horizontal="center"/>
    </xf>
    <xf numFmtId="0" fontId="3" fillId="2" borderId="33" xfId="0" applyFont="1" applyFill="1" applyBorder="1"/>
    <xf numFmtId="2" fontId="32" fillId="2" borderId="33" xfId="0" applyNumberFormat="1" applyFont="1" applyFill="1" applyBorder="1" applyAlignment="1">
      <alignment horizontal="right"/>
    </xf>
    <xf numFmtId="2" fontId="32" fillId="2" borderId="12" xfId="0" applyNumberFormat="1" applyFont="1" applyFill="1" applyBorder="1"/>
    <xf numFmtId="0" fontId="32" fillId="0" borderId="0" xfId="0" applyFont="1" applyAlignment="1">
      <alignment horizontal="left"/>
    </xf>
    <xf numFmtId="0" fontId="32" fillId="3" borderId="33" xfId="0" applyFont="1" applyFill="1" applyBorder="1"/>
    <xf numFmtId="42" fontId="32" fillId="3" borderId="33" xfId="0" applyNumberFormat="1" applyFont="1" applyFill="1" applyBorder="1" applyAlignment="1">
      <alignment horizontal="center"/>
    </xf>
    <xf numFmtId="0" fontId="3" fillId="3" borderId="33" xfId="0" applyFont="1" applyFill="1" applyBorder="1"/>
    <xf numFmtId="2" fontId="32" fillId="3" borderId="33" xfId="0" applyNumberFormat="1" applyFont="1" applyFill="1" applyBorder="1" applyAlignment="1">
      <alignment horizontal="right"/>
    </xf>
    <xf numFmtId="2" fontId="32" fillId="3" borderId="47" xfId="0" applyNumberFormat="1" applyFont="1" applyFill="1" applyBorder="1"/>
    <xf numFmtId="42" fontId="32" fillId="2" borderId="12" xfId="0" applyNumberFormat="1" applyFont="1" applyFill="1" applyBorder="1"/>
    <xf numFmtId="4" fontId="32" fillId="2" borderId="12" xfId="0" applyNumberFormat="1" applyFont="1" applyFill="1" applyBorder="1"/>
    <xf numFmtId="0" fontId="32" fillId="2" borderId="43" xfId="0" applyFont="1" applyFill="1" applyBorder="1" applyAlignment="1">
      <alignment horizontal="center"/>
    </xf>
    <xf numFmtId="0" fontId="32" fillId="2" borderId="44" xfId="0" applyFont="1" applyFill="1" applyBorder="1" applyAlignment="1">
      <alignment horizontal="center"/>
    </xf>
    <xf numFmtId="14" fontId="3" fillId="0" borderId="0" xfId="0" applyNumberFormat="1" applyFont="1"/>
    <xf numFmtId="0" fontId="32" fillId="0" borderId="0" xfId="0" applyFont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321468</xdr:colOff>
      <xdr:row>6</xdr:row>
      <xdr:rowOff>107156</xdr:rowOff>
    </xdr:from>
    <xdr:to>
      <xdr:col>2</xdr:col>
      <xdr:colOff>1488280</xdr:colOff>
      <xdr:row>11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8" y="297656"/>
          <a:ext cx="3000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8"/>
  <sheetViews>
    <sheetView tabSelected="1" zoomScale="80" zoomScaleNormal="80" zoomScaleSheetLayoutView="100" zoomScalePageLayoutView="50" workbookViewId="0">
      <selection activeCell="C20" sqref="C20"/>
    </sheetView>
  </sheetViews>
  <sheetFormatPr baseColWidth="10" defaultRowHeight="15" x14ac:dyDescent="0.25"/>
  <cols>
    <col min="1" max="1" width="11" customWidth="1"/>
    <col min="2" max="2" width="16.42578125" customWidth="1"/>
    <col min="3" max="3" width="42.7109375" customWidth="1"/>
    <col min="4" max="4" width="45" customWidth="1"/>
    <col min="5" max="5" width="43.7109375" customWidth="1"/>
    <col min="6" max="6" width="25.7109375" customWidth="1"/>
    <col min="7" max="7" width="23" customWidth="1"/>
    <col min="8" max="8" width="20.140625" customWidth="1"/>
    <col min="9" max="9" width="33.85546875" customWidth="1"/>
    <col min="10" max="10" width="16.28515625" customWidth="1"/>
    <col min="11" max="11" width="18" customWidth="1"/>
    <col min="12" max="12" width="20.85546875" customWidth="1"/>
    <col min="13" max="13" width="20" customWidth="1"/>
    <col min="17" max="17" width="25.140625" bestFit="1" customWidth="1"/>
  </cols>
  <sheetData>
    <row r="1" spans="1:18" ht="4.5" customHeight="1" thickBot="1" x14ac:dyDescent="0.3"/>
    <row r="2" spans="1:18" ht="3" hidden="1" customHeight="1" thickBot="1" x14ac:dyDescent="0.3"/>
    <row r="3" spans="1:18" ht="15.75" hidden="1" thickBot="1" x14ac:dyDescent="0.3"/>
    <row r="4" spans="1:18" ht="15.75" hidden="1" thickBot="1" x14ac:dyDescent="0.3"/>
    <row r="5" spans="1:18" ht="15.75" hidden="1" thickBot="1" x14ac:dyDescent="0.3"/>
    <row r="6" spans="1:18" ht="10.5" customHeight="1" x14ac:dyDescent="0.25">
      <c r="A6" s="79" t="s">
        <v>47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38"/>
      <c r="O6" s="51"/>
      <c r="P6" s="52"/>
      <c r="Q6" s="52"/>
      <c r="R6" s="38"/>
    </row>
    <row r="7" spans="1:18" ht="10.5" customHeight="1" thickBot="1" x14ac:dyDescent="0.3">
      <c r="A7" s="81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39"/>
      <c r="O7" s="43"/>
      <c r="R7" s="44"/>
    </row>
    <row r="8" spans="1:18" x14ac:dyDescent="0.25">
      <c r="A8" s="87" t="s">
        <v>69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40"/>
      <c r="O8" s="94"/>
      <c r="P8" s="95"/>
      <c r="Q8" s="95"/>
      <c r="R8" s="96"/>
    </row>
    <row r="9" spans="1:18" x14ac:dyDescent="0.25">
      <c r="A9" s="89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40"/>
      <c r="O9" s="97"/>
      <c r="P9" s="98"/>
      <c r="Q9" s="98"/>
      <c r="R9" s="99"/>
    </row>
    <row r="10" spans="1:18" x14ac:dyDescent="0.25">
      <c r="A10" s="89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40"/>
      <c r="O10" s="97"/>
      <c r="P10" s="98"/>
      <c r="Q10" s="98"/>
      <c r="R10" s="99"/>
    </row>
    <row r="11" spans="1:18" ht="6" customHeight="1" thickBot="1" x14ac:dyDescent="0.3">
      <c r="A11" s="90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41"/>
      <c r="O11" s="100"/>
      <c r="P11" s="101"/>
      <c r="Q11" s="101"/>
      <c r="R11" s="102"/>
    </row>
    <row r="12" spans="1:18" ht="6" customHeight="1" x14ac:dyDescent="0.25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40"/>
      <c r="O12" s="45"/>
      <c r="P12" s="46"/>
      <c r="Q12" s="46"/>
      <c r="R12" s="40"/>
    </row>
    <row r="13" spans="1:18" ht="6" customHeight="1" thickBot="1" x14ac:dyDescent="0.3">
      <c r="A13" s="62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42"/>
      <c r="O13" s="47"/>
      <c r="P13" s="48"/>
      <c r="Q13" s="48"/>
      <c r="R13" s="42"/>
    </row>
    <row r="14" spans="1:18" x14ac:dyDescent="0.25">
      <c r="A14" s="83" t="s">
        <v>12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103"/>
      <c r="O14" s="73" t="s">
        <v>48</v>
      </c>
      <c r="P14" s="74"/>
      <c r="Q14" s="74"/>
      <c r="R14" s="75"/>
    </row>
    <row r="15" spans="1:18" ht="15.75" thickBot="1" x14ac:dyDescent="0.3">
      <c r="A15" s="85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104"/>
      <c r="O15" s="76"/>
      <c r="P15" s="77"/>
      <c r="Q15" s="77"/>
      <c r="R15" s="78"/>
    </row>
    <row r="16" spans="1:18" x14ac:dyDescent="0.25">
      <c r="A16" s="70" t="s">
        <v>0</v>
      </c>
      <c r="B16" s="70" t="s">
        <v>1</v>
      </c>
      <c r="C16" s="92" t="s">
        <v>2</v>
      </c>
      <c r="D16" s="70" t="s">
        <v>3</v>
      </c>
      <c r="E16" s="70" t="s">
        <v>4</v>
      </c>
      <c r="F16" s="70" t="s">
        <v>5</v>
      </c>
      <c r="G16" s="70" t="s">
        <v>6</v>
      </c>
      <c r="H16" s="70" t="s">
        <v>7</v>
      </c>
      <c r="I16" s="70" t="s">
        <v>8</v>
      </c>
      <c r="J16" s="70" t="s">
        <v>11</v>
      </c>
      <c r="K16" s="72" t="s">
        <v>19</v>
      </c>
      <c r="L16" s="70" t="s">
        <v>9</v>
      </c>
      <c r="M16" s="70" t="s">
        <v>10</v>
      </c>
      <c r="N16" s="105" t="s">
        <v>18</v>
      </c>
      <c r="O16" s="69" t="s">
        <v>49</v>
      </c>
      <c r="P16" s="69" t="s">
        <v>50</v>
      </c>
      <c r="Q16" s="69" t="s">
        <v>51</v>
      </c>
      <c r="R16" s="69" t="s">
        <v>54</v>
      </c>
    </row>
    <row r="17" spans="1:19" x14ac:dyDescent="0.25">
      <c r="A17" s="70"/>
      <c r="B17" s="70"/>
      <c r="C17" s="92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106"/>
      <c r="O17" s="108"/>
      <c r="P17" s="108"/>
      <c r="Q17" s="108"/>
      <c r="R17" s="108"/>
    </row>
    <row r="18" spans="1:19" ht="9" customHeight="1" thickBot="1" x14ac:dyDescent="0.3">
      <c r="A18" s="71"/>
      <c r="B18" s="71"/>
      <c r="C18" s="93"/>
      <c r="D18" s="71"/>
      <c r="E18" s="71"/>
      <c r="F18" s="71"/>
      <c r="G18" s="71"/>
      <c r="H18" s="71"/>
      <c r="I18" s="71"/>
      <c r="J18" s="70"/>
      <c r="K18" s="70"/>
      <c r="L18" s="71"/>
      <c r="M18" s="71"/>
      <c r="N18" s="107"/>
      <c r="O18" s="108"/>
      <c r="P18" s="108"/>
      <c r="Q18" s="108"/>
      <c r="R18" s="108"/>
    </row>
    <row r="19" spans="1:19" s="1" customFormat="1" ht="31.15" customHeight="1" x14ac:dyDescent="0.25">
      <c r="A19" s="138">
        <v>14809</v>
      </c>
      <c r="B19" s="139" t="s">
        <v>70</v>
      </c>
      <c r="C19" s="140" t="s">
        <v>71</v>
      </c>
      <c r="D19" s="140" t="s">
        <v>72</v>
      </c>
      <c r="E19" s="140" t="s">
        <v>73</v>
      </c>
      <c r="F19" s="141" t="s">
        <v>74</v>
      </c>
      <c r="G19" s="141" t="s">
        <v>61</v>
      </c>
      <c r="H19" s="142">
        <v>319173</v>
      </c>
      <c r="I19" s="141" t="s">
        <v>65</v>
      </c>
      <c r="J19" s="143" t="s">
        <v>75</v>
      </c>
      <c r="K19" s="144">
        <v>328</v>
      </c>
      <c r="L19" s="141" t="s">
        <v>63</v>
      </c>
      <c r="M19" s="144" t="s">
        <v>67</v>
      </c>
      <c r="N19" s="37">
        <v>9</v>
      </c>
      <c r="O19" s="49" t="s">
        <v>64</v>
      </c>
      <c r="P19" s="49"/>
      <c r="Q19" s="145">
        <v>900082</v>
      </c>
      <c r="R19" s="50"/>
    </row>
    <row r="20" spans="1:19" s="1" customFormat="1" ht="31.15" customHeight="1" x14ac:dyDescent="0.25">
      <c r="A20" s="138">
        <v>14810</v>
      </c>
      <c r="B20" s="139" t="s">
        <v>79</v>
      </c>
      <c r="C20" s="140" t="s">
        <v>78</v>
      </c>
      <c r="D20" s="140" t="s">
        <v>77</v>
      </c>
      <c r="E20" s="140" t="s">
        <v>76</v>
      </c>
      <c r="F20" s="141" t="s">
        <v>22</v>
      </c>
      <c r="G20" s="141" t="s">
        <v>61</v>
      </c>
      <c r="H20" s="142">
        <v>1382000</v>
      </c>
      <c r="I20" s="141" t="s">
        <v>65</v>
      </c>
      <c r="J20" s="143">
        <v>284.76</v>
      </c>
      <c r="K20" s="144">
        <v>1400</v>
      </c>
      <c r="L20" s="141" t="s">
        <v>63</v>
      </c>
      <c r="M20" s="144" t="s">
        <v>66</v>
      </c>
      <c r="N20" s="37">
        <v>9</v>
      </c>
      <c r="O20" s="49" t="s">
        <v>64</v>
      </c>
      <c r="P20" s="49"/>
      <c r="Q20" s="145">
        <v>1582179</v>
      </c>
      <c r="R20" s="50"/>
    </row>
    <row r="21" spans="1:19" s="1" customFormat="1" x14ac:dyDescent="0.25">
      <c r="A21" s="138">
        <v>14811</v>
      </c>
      <c r="B21" s="139" t="s">
        <v>80</v>
      </c>
      <c r="C21" s="140" t="s">
        <v>81</v>
      </c>
      <c r="D21" s="140" t="s">
        <v>82</v>
      </c>
      <c r="E21" s="140" t="s">
        <v>83</v>
      </c>
      <c r="F21" s="141" t="s">
        <v>62</v>
      </c>
      <c r="G21" s="141" t="s">
        <v>61</v>
      </c>
      <c r="H21" s="142">
        <v>327077</v>
      </c>
      <c r="I21" s="141" t="s">
        <v>157</v>
      </c>
      <c r="J21" s="143">
        <v>8.2899999999999991</v>
      </c>
      <c r="K21" s="146">
        <v>325</v>
      </c>
      <c r="L21" s="141" t="s">
        <v>63</v>
      </c>
      <c r="M21" s="144" t="s">
        <v>66</v>
      </c>
      <c r="N21" s="37">
        <v>9</v>
      </c>
      <c r="O21" s="49" t="s">
        <v>64</v>
      </c>
      <c r="P21" s="49"/>
      <c r="Q21" s="145">
        <v>664466</v>
      </c>
      <c r="R21" s="50"/>
    </row>
    <row r="22" spans="1:19" s="1" customFormat="1" ht="42.75" x14ac:dyDescent="0.25">
      <c r="A22" s="138">
        <v>14812</v>
      </c>
      <c r="B22" s="139" t="s">
        <v>84</v>
      </c>
      <c r="C22" s="140" t="s">
        <v>85</v>
      </c>
      <c r="D22" s="140" t="s">
        <v>86</v>
      </c>
      <c r="E22" s="140" t="s">
        <v>87</v>
      </c>
      <c r="F22" s="141" t="s">
        <v>62</v>
      </c>
      <c r="G22" s="141" t="s">
        <v>88</v>
      </c>
      <c r="H22" s="142">
        <v>87114</v>
      </c>
      <c r="I22" s="141" t="s">
        <v>157</v>
      </c>
      <c r="J22" s="143">
        <v>16.940000000000001</v>
      </c>
      <c r="K22" s="147">
        <v>656</v>
      </c>
      <c r="L22" s="141" t="s">
        <v>15</v>
      </c>
      <c r="M22" s="144" t="s">
        <v>67</v>
      </c>
      <c r="N22" s="37">
        <v>12</v>
      </c>
      <c r="O22" s="49" t="s">
        <v>64</v>
      </c>
      <c r="P22" s="49"/>
      <c r="Q22" s="145">
        <v>6523838</v>
      </c>
      <c r="R22" s="50"/>
    </row>
    <row r="23" spans="1:19" s="1" customFormat="1" ht="28.5" x14ac:dyDescent="0.25">
      <c r="A23" s="138">
        <v>14813</v>
      </c>
      <c r="B23" s="139" t="s">
        <v>106</v>
      </c>
      <c r="C23" s="140" t="s">
        <v>115</v>
      </c>
      <c r="D23" s="140" t="s">
        <v>116</v>
      </c>
      <c r="E23" s="140" t="s">
        <v>117</v>
      </c>
      <c r="F23" s="141" t="s">
        <v>62</v>
      </c>
      <c r="G23" s="141" t="s">
        <v>16</v>
      </c>
      <c r="H23" s="142">
        <v>466745</v>
      </c>
      <c r="I23" s="141" t="s">
        <v>157</v>
      </c>
      <c r="J23" s="143">
        <v>185.21</v>
      </c>
      <c r="K23" s="147">
        <v>18933</v>
      </c>
      <c r="L23" s="141" t="s">
        <v>15</v>
      </c>
      <c r="M23" s="144" t="s">
        <v>66</v>
      </c>
      <c r="N23" s="37" t="s">
        <v>158</v>
      </c>
      <c r="O23" s="49" t="s">
        <v>64</v>
      </c>
      <c r="P23" s="49"/>
      <c r="Q23" s="145">
        <v>468832</v>
      </c>
      <c r="R23" s="50"/>
    </row>
    <row r="24" spans="1:19" s="1" customFormat="1" ht="42.75" x14ac:dyDescent="0.25">
      <c r="A24" s="138">
        <v>14814</v>
      </c>
      <c r="B24" s="139" t="s">
        <v>133</v>
      </c>
      <c r="C24" s="140" t="s">
        <v>139</v>
      </c>
      <c r="D24" s="140" t="s">
        <v>140</v>
      </c>
      <c r="E24" s="140" t="s">
        <v>141</v>
      </c>
      <c r="F24" s="141" t="s">
        <v>62</v>
      </c>
      <c r="G24" s="141" t="s">
        <v>16</v>
      </c>
      <c r="H24" s="142">
        <v>851092</v>
      </c>
      <c r="I24" s="141" t="s">
        <v>142</v>
      </c>
      <c r="J24" s="143">
        <v>98.39</v>
      </c>
      <c r="K24" s="147">
        <v>288.39999999999998</v>
      </c>
      <c r="L24" s="141" t="s">
        <v>15</v>
      </c>
      <c r="M24" s="144" t="s">
        <v>132</v>
      </c>
      <c r="N24" s="37">
        <v>6.45</v>
      </c>
      <c r="O24" s="49" t="s">
        <v>64</v>
      </c>
      <c r="P24" s="49"/>
      <c r="Q24" s="145">
        <v>614550</v>
      </c>
      <c r="R24" s="50"/>
    </row>
    <row r="25" spans="1:19" s="1" customFormat="1" ht="28.5" x14ac:dyDescent="0.25">
      <c r="A25" s="138">
        <v>14815</v>
      </c>
      <c r="B25" s="139" t="s">
        <v>143</v>
      </c>
      <c r="C25" s="140" t="s">
        <v>144</v>
      </c>
      <c r="D25" s="140" t="s">
        <v>145</v>
      </c>
      <c r="E25" s="140" t="s">
        <v>146</v>
      </c>
      <c r="F25" s="141" t="s">
        <v>147</v>
      </c>
      <c r="G25" s="141" t="s">
        <v>16</v>
      </c>
      <c r="H25" s="142">
        <v>389162</v>
      </c>
      <c r="I25" s="141" t="s">
        <v>157</v>
      </c>
      <c r="J25" s="143">
        <v>0.87</v>
      </c>
      <c r="K25" s="146">
        <v>351</v>
      </c>
      <c r="L25" s="141" t="s">
        <v>15</v>
      </c>
      <c r="M25" s="144" t="s">
        <v>66</v>
      </c>
      <c r="N25" s="56">
        <v>7.21</v>
      </c>
      <c r="O25" s="49" t="s">
        <v>64</v>
      </c>
      <c r="P25" s="49"/>
      <c r="Q25" s="145">
        <v>1548886</v>
      </c>
      <c r="R25" s="50"/>
    </row>
    <row r="26" spans="1:19" s="1" customFormat="1" ht="28.5" x14ac:dyDescent="0.25">
      <c r="A26" s="138">
        <v>14816</v>
      </c>
      <c r="B26" s="139" t="s">
        <v>148</v>
      </c>
      <c r="C26" s="140" t="s">
        <v>149</v>
      </c>
      <c r="D26" s="140" t="s">
        <v>150</v>
      </c>
      <c r="E26" s="140" t="s">
        <v>151</v>
      </c>
      <c r="F26" s="141" t="s">
        <v>152</v>
      </c>
      <c r="G26" s="141" t="s">
        <v>16</v>
      </c>
      <c r="H26" s="142">
        <v>1709165</v>
      </c>
      <c r="I26" s="141" t="s">
        <v>60</v>
      </c>
      <c r="J26" s="148">
        <v>699.3</v>
      </c>
      <c r="K26" s="146">
        <v>1380</v>
      </c>
      <c r="L26" s="141" t="s">
        <v>15</v>
      </c>
      <c r="M26" s="144" t="s">
        <v>93</v>
      </c>
      <c r="N26" s="54">
        <v>5.87</v>
      </c>
      <c r="O26" s="49"/>
      <c r="P26" s="49"/>
      <c r="Q26" s="149">
        <v>5756063</v>
      </c>
      <c r="R26" s="50"/>
    </row>
    <row r="27" spans="1:19" s="55" customFormat="1" ht="24" customHeight="1" x14ac:dyDescent="0.25">
      <c r="A27" s="150"/>
      <c r="B27" s="151"/>
      <c r="C27" s="152"/>
      <c r="D27" s="152"/>
      <c r="E27" s="152"/>
      <c r="F27" s="153"/>
      <c r="G27" s="154" t="s">
        <v>14</v>
      </c>
      <c r="H27" s="155">
        <f>SUM(H19:H26)</f>
        <v>5531528</v>
      </c>
      <c r="I27" s="156"/>
      <c r="J27" s="157">
        <f>SUM(J19:J26)</f>
        <v>1293.76</v>
      </c>
      <c r="K27" s="157">
        <f>SUM(K19:K26)</f>
        <v>23661.4</v>
      </c>
      <c r="L27" s="158"/>
      <c r="M27" s="159"/>
      <c r="N27" s="160"/>
      <c r="O27" s="135" t="s">
        <v>52</v>
      </c>
      <c r="P27" s="136"/>
      <c r="Q27" s="161">
        <v>17159714</v>
      </c>
      <c r="R27" s="162">
        <f>SUM(R19:R26)</f>
        <v>0</v>
      </c>
      <c r="S27" s="137"/>
    </row>
    <row r="28" spans="1:19" s="55" customFormat="1" ht="24" customHeight="1" thickBot="1" x14ac:dyDescent="0.3">
      <c r="A28" s="150"/>
      <c r="B28" s="151"/>
      <c r="C28" s="152"/>
      <c r="D28" s="152"/>
      <c r="E28" s="152"/>
      <c r="F28" s="163"/>
      <c r="G28" s="164"/>
      <c r="H28" s="165"/>
      <c r="I28" s="166"/>
      <c r="J28" s="167"/>
      <c r="K28" s="167"/>
      <c r="L28" s="158"/>
      <c r="M28" s="159"/>
      <c r="N28" s="160"/>
      <c r="O28" s="58"/>
      <c r="P28" s="59"/>
      <c r="Q28" s="168"/>
      <c r="R28" s="169"/>
    </row>
    <row r="29" spans="1:19" x14ac:dyDescent="0.25">
      <c r="A29" s="170" t="s">
        <v>13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2"/>
      <c r="N29" s="173"/>
      <c r="O29" s="73" t="s">
        <v>48</v>
      </c>
      <c r="P29" s="74"/>
      <c r="Q29" s="74"/>
      <c r="R29" s="75"/>
    </row>
    <row r="30" spans="1:19" ht="15.75" thickBot="1" x14ac:dyDescent="0.3">
      <c r="A30" s="174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6"/>
      <c r="N30" s="173"/>
      <c r="O30" s="76"/>
      <c r="P30" s="77"/>
      <c r="Q30" s="77"/>
      <c r="R30" s="78"/>
    </row>
    <row r="31" spans="1:19" x14ac:dyDescent="0.25">
      <c r="A31" s="177" t="s">
        <v>0</v>
      </c>
      <c r="B31" s="177" t="s">
        <v>1</v>
      </c>
      <c r="C31" s="177" t="s">
        <v>2</v>
      </c>
      <c r="D31" s="177" t="s">
        <v>3</v>
      </c>
      <c r="E31" s="177" t="s">
        <v>4</v>
      </c>
      <c r="F31" s="177" t="s">
        <v>5</v>
      </c>
      <c r="G31" s="177" t="s">
        <v>6</v>
      </c>
      <c r="H31" s="177" t="s">
        <v>7</v>
      </c>
      <c r="I31" s="177" t="s">
        <v>8</v>
      </c>
      <c r="J31" s="177" t="s">
        <v>11</v>
      </c>
      <c r="K31" s="178" t="s">
        <v>20</v>
      </c>
      <c r="L31" s="177" t="s">
        <v>9</v>
      </c>
      <c r="M31" s="179" t="s">
        <v>10</v>
      </c>
      <c r="N31" s="173"/>
      <c r="O31" s="67" t="s">
        <v>94</v>
      </c>
      <c r="P31" s="67" t="s">
        <v>50</v>
      </c>
      <c r="Q31" s="67" t="s">
        <v>95</v>
      </c>
      <c r="R31" s="67" t="s">
        <v>54</v>
      </c>
    </row>
    <row r="32" spans="1:19" x14ac:dyDescent="0.25">
      <c r="A32" s="177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80"/>
      <c r="N32" s="173"/>
      <c r="O32" s="68"/>
      <c r="P32" s="68"/>
      <c r="Q32" s="68"/>
      <c r="R32" s="68"/>
    </row>
    <row r="33" spans="1:18" ht="6" customHeight="1" thickBot="1" x14ac:dyDescent="0.3">
      <c r="A33" s="181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2"/>
      <c r="N33" s="173"/>
      <c r="O33" s="69"/>
      <c r="P33" s="69"/>
      <c r="Q33" s="69"/>
      <c r="R33" s="69"/>
    </row>
    <row r="34" spans="1:18" s="1" customFormat="1" ht="43.15" customHeight="1" x14ac:dyDescent="0.25">
      <c r="A34" s="138">
        <v>9</v>
      </c>
      <c r="B34" s="139" t="s">
        <v>89</v>
      </c>
      <c r="C34" s="140" t="s">
        <v>90</v>
      </c>
      <c r="D34" s="140" t="s">
        <v>91</v>
      </c>
      <c r="E34" s="140" t="s">
        <v>92</v>
      </c>
      <c r="F34" s="141" t="s">
        <v>62</v>
      </c>
      <c r="G34" s="183" t="s">
        <v>61</v>
      </c>
      <c r="H34" s="184">
        <v>172924</v>
      </c>
      <c r="I34" s="141" t="s">
        <v>65</v>
      </c>
      <c r="J34" s="143">
        <v>50.17</v>
      </c>
      <c r="K34" s="185">
        <v>216</v>
      </c>
      <c r="L34" s="141" t="s">
        <v>63</v>
      </c>
      <c r="M34" s="144" t="s">
        <v>93</v>
      </c>
      <c r="N34" s="173"/>
      <c r="O34" s="53" t="s">
        <v>162</v>
      </c>
      <c r="P34" s="53"/>
      <c r="Q34" s="142">
        <v>900082</v>
      </c>
      <c r="R34" s="50"/>
    </row>
    <row r="35" spans="1:18" s="1" customFormat="1" ht="40.15" customHeight="1" x14ac:dyDescent="0.25">
      <c r="A35" s="138">
        <v>10</v>
      </c>
      <c r="B35" s="139" t="s">
        <v>84</v>
      </c>
      <c r="C35" s="140" t="s">
        <v>96</v>
      </c>
      <c r="D35" s="140" t="s">
        <v>97</v>
      </c>
      <c r="E35" s="140" t="s">
        <v>98</v>
      </c>
      <c r="F35" s="141" t="s">
        <v>62</v>
      </c>
      <c r="G35" s="183" t="s">
        <v>99</v>
      </c>
      <c r="H35" s="184">
        <v>52702</v>
      </c>
      <c r="I35" s="141" t="s">
        <v>161</v>
      </c>
      <c r="J35" s="143">
        <v>44.5</v>
      </c>
      <c r="K35" s="185" t="s">
        <v>101</v>
      </c>
      <c r="L35" s="141" t="s">
        <v>63</v>
      </c>
      <c r="M35" s="144" t="s">
        <v>68</v>
      </c>
      <c r="N35" s="173"/>
      <c r="O35" s="53" t="s">
        <v>64</v>
      </c>
      <c r="P35" s="53"/>
      <c r="Q35" s="142">
        <v>5508</v>
      </c>
      <c r="R35" s="50"/>
    </row>
    <row r="36" spans="1:18" s="1" customFormat="1" ht="31.15" customHeight="1" x14ac:dyDescent="0.25">
      <c r="A36" s="138">
        <v>11</v>
      </c>
      <c r="B36" s="139" t="s">
        <v>84</v>
      </c>
      <c r="C36" s="140" t="s">
        <v>102</v>
      </c>
      <c r="D36" s="140" t="s">
        <v>103</v>
      </c>
      <c r="E36" s="140" t="s">
        <v>104</v>
      </c>
      <c r="F36" s="141" t="s">
        <v>62</v>
      </c>
      <c r="G36" s="183" t="s">
        <v>105</v>
      </c>
      <c r="H36" s="184">
        <v>16658</v>
      </c>
      <c r="I36" s="141" t="s">
        <v>160</v>
      </c>
      <c r="J36" s="143">
        <v>2.02</v>
      </c>
      <c r="K36" s="185">
        <v>429</v>
      </c>
      <c r="L36" s="141" t="s">
        <v>63</v>
      </c>
      <c r="M36" s="144" t="s">
        <v>66</v>
      </c>
      <c r="N36" s="173"/>
      <c r="O36" s="53"/>
      <c r="P36" s="53" t="s">
        <v>64</v>
      </c>
      <c r="Q36" s="142"/>
      <c r="R36" s="50"/>
    </row>
    <row r="37" spans="1:18" s="1" customFormat="1" ht="42" customHeight="1" x14ac:dyDescent="0.25">
      <c r="A37" s="138">
        <v>12</v>
      </c>
      <c r="B37" s="139" t="s">
        <v>106</v>
      </c>
      <c r="C37" s="140" t="s">
        <v>107</v>
      </c>
      <c r="D37" s="140" t="s">
        <v>108</v>
      </c>
      <c r="E37" s="140" t="s">
        <v>109</v>
      </c>
      <c r="F37" s="141" t="s">
        <v>62</v>
      </c>
      <c r="G37" s="183" t="s">
        <v>16</v>
      </c>
      <c r="H37" s="184">
        <v>19029</v>
      </c>
      <c r="I37" s="141" t="s">
        <v>159</v>
      </c>
      <c r="J37" s="143">
        <v>9.9700000000000006</v>
      </c>
      <c r="K37" s="185">
        <v>69.98</v>
      </c>
      <c r="L37" s="141" t="s">
        <v>15</v>
      </c>
      <c r="M37" s="144" t="s">
        <v>67</v>
      </c>
      <c r="N37" s="173"/>
      <c r="O37" s="53"/>
      <c r="P37" s="53" t="s">
        <v>64</v>
      </c>
      <c r="Q37" s="142"/>
      <c r="R37" s="50"/>
    </row>
    <row r="38" spans="1:18" s="1" customFormat="1" ht="30" customHeight="1" x14ac:dyDescent="0.25">
      <c r="A38" s="138">
        <v>13</v>
      </c>
      <c r="B38" s="139" t="s">
        <v>106</v>
      </c>
      <c r="C38" s="140" t="s">
        <v>110</v>
      </c>
      <c r="D38" s="140" t="s">
        <v>111</v>
      </c>
      <c r="E38" s="140" t="s">
        <v>112</v>
      </c>
      <c r="F38" s="141" t="s">
        <v>113</v>
      </c>
      <c r="G38" s="183" t="s">
        <v>114</v>
      </c>
      <c r="H38" s="184">
        <v>221387</v>
      </c>
      <c r="I38" s="141" t="s">
        <v>65</v>
      </c>
      <c r="J38" s="143">
        <v>59.44</v>
      </c>
      <c r="K38" s="185">
        <v>634.62</v>
      </c>
      <c r="L38" s="141" t="s">
        <v>15</v>
      </c>
      <c r="M38" s="144" t="s">
        <v>67</v>
      </c>
      <c r="N38" s="173"/>
      <c r="O38" s="53" t="s">
        <v>64</v>
      </c>
      <c r="P38" s="53"/>
      <c r="Q38" s="142">
        <v>7726802</v>
      </c>
      <c r="R38" s="50"/>
    </row>
    <row r="39" spans="1:18" s="1" customFormat="1" ht="43.5" customHeight="1" x14ac:dyDescent="0.25">
      <c r="A39" s="138">
        <v>14</v>
      </c>
      <c r="B39" s="139" t="s">
        <v>106</v>
      </c>
      <c r="C39" s="140" t="s">
        <v>118</v>
      </c>
      <c r="D39" s="140" t="s">
        <v>119</v>
      </c>
      <c r="E39" s="140" t="s">
        <v>120</v>
      </c>
      <c r="F39" s="141" t="s">
        <v>62</v>
      </c>
      <c r="G39" s="183" t="s">
        <v>121</v>
      </c>
      <c r="H39" s="184">
        <v>190093</v>
      </c>
      <c r="I39" s="141" t="s">
        <v>65</v>
      </c>
      <c r="J39" s="143">
        <v>61.37</v>
      </c>
      <c r="K39" s="185">
        <v>342.72</v>
      </c>
      <c r="L39" s="141" t="s">
        <v>15</v>
      </c>
      <c r="M39" s="144" t="s">
        <v>67</v>
      </c>
      <c r="N39" s="173"/>
      <c r="O39" s="53" t="s">
        <v>64</v>
      </c>
      <c r="P39" s="53"/>
      <c r="Q39" s="142">
        <v>280097</v>
      </c>
      <c r="R39" s="50"/>
    </row>
    <row r="40" spans="1:18" s="1" customFormat="1" ht="54" customHeight="1" x14ac:dyDescent="0.25">
      <c r="A40" s="138">
        <v>15</v>
      </c>
      <c r="B40" s="139" t="s">
        <v>122</v>
      </c>
      <c r="C40" s="140" t="s">
        <v>123</v>
      </c>
      <c r="D40" s="140" t="s">
        <v>124</v>
      </c>
      <c r="E40" s="140" t="s">
        <v>125</v>
      </c>
      <c r="F40" s="141" t="s">
        <v>62</v>
      </c>
      <c r="G40" s="183" t="s">
        <v>126</v>
      </c>
      <c r="H40" s="184">
        <v>14940</v>
      </c>
      <c r="I40" s="141" t="s">
        <v>100</v>
      </c>
      <c r="J40" s="143">
        <v>88.24</v>
      </c>
      <c r="K40" s="185">
        <v>88.24</v>
      </c>
      <c r="L40" s="141" t="s">
        <v>15</v>
      </c>
      <c r="M40" s="144" t="s">
        <v>93</v>
      </c>
      <c r="N40" s="173"/>
      <c r="O40" s="53"/>
      <c r="P40" s="53" t="s">
        <v>64</v>
      </c>
      <c r="Q40" s="142"/>
      <c r="R40" s="50"/>
    </row>
    <row r="41" spans="1:18" s="1" customFormat="1" ht="55.5" customHeight="1" x14ac:dyDescent="0.25">
      <c r="A41" s="138">
        <v>16</v>
      </c>
      <c r="B41" s="139" t="s">
        <v>133</v>
      </c>
      <c r="C41" s="140" t="s">
        <v>134</v>
      </c>
      <c r="D41" s="140" t="s">
        <v>135</v>
      </c>
      <c r="E41" s="140" t="s">
        <v>136</v>
      </c>
      <c r="F41" s="141" t="s">
        <v>137</v>
      </c>
      <c r="G41" s="183" t="s">
        <v>138</v>
      </c>
      <c r="H41" s="184">
        <v>1491140</v>
      </c>
      <c r="I41" s="141" t="s">
        <v>100</v>
      </c>
      <c r="J41" s="143">
        <v>181.96</v>
      </c>
      <c r="K41" s="185">
        <v>31770.45</v>
      </c>
      <c r="L41" s="141" t="s">
        <v>15</v>
      </c>
      <c r="M41" s="144" t="s">
        <v>132</v>
      </c>
      <c r="N41" s="173"/>
      <c r="O41" s="53" t="s">
        <v>64</v>
      </c>
      <c r="P41" s="53"/>
      <c r="Q41" s="142">
        <v>11833123</v>
      </c>
      <c r="R41" s="50"/>
    </row>
    <row r="42" spans="1:18" x14ac:dyDescent="0.25">
      <c r="A42" s="152"/>
      <c r="B42" s="152"/>
      <c r="C42" s="152"/>
      <c r="D42" s="152"/>
      <c r="E42" s="152"/>
      <c r="F42" s="152"/>
      <c r="G42" s="154" t="s">
        <v>14</v>
      </c>
      <c r="H42" s="155">
        <f>SUM(H34:H41)</f>
        <v>2178873</v>
      </c>
      <c r="I42" s="186"/>
      <c r="J42" s="187">
        <f>SUM(J34:J41)</f>
        <v>497.66999999999996</v>
      </c>
      <c r="K42" s="187">
        <f>SUM(K34:K41)</f>
        <v>33551.01</v>
      </c>
      <c r="L42" s="152"/>
      <c r="M42" s="152"/>
      <c r="N42" s="173"/>
      <c r="O42" s="188" t="s">
        <v>52</v>
      </c>
      <c r="P42" s="188"/>
      <c r="Q42" s="155">
        <f>SUM(Q34:Q41)</f>
        <v>20745612</v>
      </c>
      <c r="R42" s="186">
        <f>SUM(R34:R41)</f>
        <v>0</v>
      </c>
    </row>
    <row r="43" spans="1:18" ht="15.75" thickBot="1" x14ac:dyDescent="0.3">
      <c r="A43" s="152"/>
      <c r="B43" s="152"/>
      <c r="C43" s="152"/>
      <c r="D43" s="152"/>
      <c r="E43" s="152"/>
      <c r="F43" s="152"/>
      <c r="G43" s="189"/>
      <c r="H43" s="190"/>
      <c r="I43" s="191"/>
      <c r="J43" s="192"/>
      <c r="K43" s="192"/>
      <c r="L43" s="152"/>
      <c r="M43" s="152"/>
      <c r="N43" s="173"/>
      <c r="O43" s="193"/>
      <c r="P43" s="193"/>
      <c r="Q43" s="190"/>
      <c r="R43" s="191"/>
    </row>
    <row r="44" spans="1:18" ht="15.75" thickBot="1" x14ac:dyDescent="0.3">
      <c r="A44" s="194" t="s">
        <v>58</v>
      </c>
      <c r="B44" s="195"/>
      <c r="C44" s="195"/>
      <c r="D44" s="196"/>
      <c r="E44" s="196"/>
      <c r="F44" s="196"/>
      <c r="G44" s="197"/>
      <c r="H44" s="198"/>
      <c r="I44" s="196"/>
      <c r="J44" s="199"/>
      <c r="K44" s="199"/>
      <c r="L44" s="196"/>
      <c r="M44" s="200"/>
      <c r="N44" s="173"/>
      <c r="O44" s="201"/>
      <c r="P44" s="201"/>
      <c r="Q44" s="201"/>
      <c r="R44" s="201"/>
    </row>
    <row r="45" spans="1:18" ht="30.75" thickBot="1" x14ac:dyDescent="0.3">
      <c r="A45" s="202" t="s">
        <v>59</v>
      </c>
      <c r="B45" s="203" t="s">
        <v>56</v>
      </c>
      <c r="C45" s="203" t="s">
        <v>2</v>
      </c>
      <c r="D45" s="203" t="s">
        <v>3</v>
      </c>
      <c r="E45" s="203" t="s">
        <v>4</v>
      </c>
      <c r="F45" s="203" t="s">
        <v>5</v>
      </c>
      <c r="G45" s="204" t="s">
        <v>6</v>
      </c>
      <c r="H45" s="205" t="s">
        <v>7</v>
      </c>
      <c r="I45" s="206" t="s">
        <v>8</v>
      </c>
      <c r="J45" s="207" t="s">
        <v>57</v>
      </c>
      <c r="K45" s="207" t="s">
        <v>19</v>
      </c>
      <c r="L45" s="203" t="s">
        <v>9</v>
      </c>
      <c r="M45" s="208" t="s">
        <v>10</v>
      </c>
      <c r="N45" s="173"/>
      <c r="O45" s="173"/>
      <c r="P45" s="173"/>
      <c r="Q45" s="173"/>
      <c r="R45" s="173"/>
    </row>
    <row r="46" spans="1:18" ht="28.5" x14ac:dyDescent="0.25">
      <c r="A46" s="209">
        <v>2</v>
      </c>
      <c r="B46" s="210" t="s">
        <v>122</v>
      </c>
      <c r="C46" s="211" t="s">
        <v>127</v>
      </c>
      <c r="D46" s="211" t="s">
        <v>128</v>
      </c>
      <c r="E46" s="211" t="s">
        <v>129</v>
      </c>
      <c r="F46" s="212" t="s">
        <v>130</v>
      </c>
      <c r="G46" s="213" t="s">
        <v>16</v>
      </c>
      <c r="H46" s="214">
        <v>935186</v>
      </c>
      <c r="I46" s="213" t="s">
        <v>131</v>
      </c>
      <c r="J46" s="215">
        <v>2506.9299999999998</v>
      </c>
      <c r="K46" s="215">
        <v>7004.45</v>
      </c>
      <c r="L46" s="141" t="s">
        <v>15</v>
      </c>
      <c r="M46" s="212" t="s">
        <v>132</v>
      </c>
      <c r="N46" s="173"/>
      <c r="O46" s="173"/>
      <c r="P46" s="173"/>
      <c r="Q46" s="173"/>
      <c r="R46" s="173"/>
    </row>
    <row r="47" spans="1:18" s="57" customFormat="1" x14ac:dyDescent="0.25">
      <c r="A47" s="216"/>
      <c r="B47" s="216"/>
      <c r="C47" s="152"/>
      <c r="D47" s="152"/>
      <c r="E47" s="152"/>
      <c r="F47" s="152"/>
      <c r="G47" s="217" t="s">
        <v>14</v>
      </c>
      <c r="H47" s="218">
        <v>935186</v>
      </c>
      <c r="I47" s="219"/>
      <c r="J47" s="220">
        <v>2506.9299999999998</v>
      </c>
      <c r="K47" s="221">
        <v>7004.45</v>
      </c>
      <c r="L47" s="152"/>
      <c r="M47" s="152"/>
    </row>
    <row r="48" spans="1:18" s="57" customFormat="1" x14ac:dyDescent="0.25">
      <c r="A48" s="222"/>
      <c r="B48" s="222"/>
      <c r="C48" s="152"/>
      <c r="D48" s="152"/>
      <c r="E48" s="152"/>
      <c r="F48" s="152"/>
      <c r="G48" s="223"/>
      <c r="H48" s="224"/>
      <c r="I48" s="225"/>
      <c r="J48" s="226"/>
      <c r="K48" s="227"/>
      <c r="L48" s="152"/>
      <c r="M48" s="152"/>
    </row>
    <row r="49" spans="1:18" x14ac:dyDescent="0.25">
      <c r="A49" s="152"/>
      <c r="B49" s="152"/>
      <c r="C49" s="152"/>
      <c r="D49" s="152"/>
      <c r="E49" s="152"/>
      <c r="F49" s="152"/>
      <c r="G49" s="188" t="s">
        <v>55</v>
      </c>
      <c r="H49" s="228">
        <f>SUM(H27,H42,H47)</f>
        <v>8645587</v>
      </c>
      <c r="I49" s="188"/>
      <c r="J49" s="229">
        <f>SUM(J27,J42,J47)</f>
        <v>4298.3599999999997</v>
      </c>
      <c r="K49" s="229">
        <f>SUM(K27,K42,K47)</f>
        <v>64216.86</v>
      </c>
      <c r="L49" s="191"/>
      <c r="M49" s="152"/>
      <c r="N49" s="173"/>
      <c r="O49" s="230" t="s">
        <v>55</v>
      </c>
      <c r="P49" s="231"/>
      <c r="Q49" s="228">
        <f>SUM(Q27,41)</f>
        <v>17159755</v>
      </c>
      <c r="R49" s="188">
        <f>SUM(R42,R27)</f>
        <v>0</v>
      </c>
    </row>
    <row r="50" spans="1:18" x14ac:dyDescent="0.25">
      <c r="A50" s="152" t="s">
        <v>155</v>
      </c>
      <c r="B50" s="232">
        <f ca="1">TODAY()</f>
        <v>45720</v>
      </c>
      <c r="C50" s="152"/>
      <c r="D50" s="152"/>
      <c r="E50" s="233" t="s">
        <v>153</v>
      </c>
      <c r="F50" s="152"/>
      <c r="G50" s="152"/>
      <c r="H50" s="152"/>
      <c r="I50" s="152"/>
      <c r="J50" s="152"/>
      <c r="K50" s="152"/>
      <c r="L50" s="152"/>
      <c r="M50" s="152"/>
      <c r="N50" s="173"/>
      <c r="O50" s="173"/>
      <c r="P50" s="173"/>
      <c r="Q50" s="173"/>
      <c r="R50" s="173"/>
    </row>
    <row r="51" spans="1:18" ht="16.149999999999999" customHeight="1" x14ac:dyDescent="0.25">
      <c r="A51" s="152" t="s">
        <v>156</v>
      </c>
      <c r="B51" s="152"/>
      <c r="C51" s="152"/>
      <c r="D51" s="152"/>
      <c r="E51" s="233" t="s">
        <v>53</v>
      </c>
      <c r="F51" s="152"/>
      <c r="G51" s="152"/>
      <c r="H51" s="152"/>
      <c r="I51" s="152"/>
      <c r="J51" s="152"/>
      <c r="K51" s="152"/>
      <c r="L51" s="152"/>
      <c r="M51" s="152"/>
      <c r="N51" s="173"/>
      <c r="O51" s="173"/>
      <c r="P51" s="173"/>
      <c r="Q51" s="173"/>
      <c r="R51" s="173"/>
    </row>
    <row r="52" spans="1:18" x14ac:dyDescent="0.25">
      <c r="A52" s="152"/>
      <c r="B52" s="152"/>
      <c r="C52" s="152"/>
      <c r="D52" s="152"/>
      <c r="E52" s="233" t="s">
        <v>154</v>
      </c>
      <c r="F52" s="152"/>
      <c r="G52" s="152"/>
      <c r="H52" s="152"/>
      <c r="I52" s="152"/>
      <c r="J52" s="152"/>
      <c r="K52" s="152"/>
      <c r="L52" s="152"/>
      <c r="M52" s="152"/>
      <c r="N52" s="173"/>
      <c r="O52" s="173"/>
      <c r="P52" s="173"/>
      <c r="Q52" s="173"/>
      <c r="R52" s="173"/>
    </row>
    <row r="53" spans="1:18" ht="15.75" x14ac:dyDescent="0.25">
      <c r="A53" s="14"/>
      <c r="B53" s="14"/>
      <c r="C53" s="14"/>
      <c r="D53" s="14"/>
      <c r="E53" s="64"/>
      <c r="F53" s="14"/>
      <c r="G53" s="14"/>
      <c r="H53" s="14"/>
      <c r="I53" s="14"/>
      <c r="J53" s="14"/>
      <c r="K53" s="14"/>
      <c r="L53" s="14"/>
      <c r="M53" s="14"/>
    </row>
    <row r="54" spans="1:18" ht="15.75" x14ac:dyDescent="0.25">
      <c r="A54" s="14"/>
      <c r="B54" s="14"/>
      <c r="C54" s="14"/>
      <c r="D54" s="14"/>
      <c r="E54" s="64"/>
      <c r="F54" s="14"/>
      <c r="G54" s="14"/>
      <c r="H54" s="14"/>
      <c r="I54" s="14"/>
      <c r="J54" s="14"/>
      <c r="K54" s="14"/>
      <c r="L54" s="14"/>
      <c r="M54" s="14"/>
    </row>
    <row r="55" spans="1:18" ht="15.75" x14ac:dyDescent="0.25">
      <c r="A55" s="14"/>
      <c r="B55" s="65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8" ht="15.75" x14ac:dyDescent="0.25">
      <c r="A56" s="14"/>
      <c r="B56" s="66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8" ht="15.75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8" ht="15.75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</sheetData>
  <mergeCells count="46">
    <mergeCell ref="D16:D18"/>
    <mergeCell ref="B16:B18"/>
    <mergeCell ref="O8:R11"/>
    <mergeCell ref="N14:N15"/>
    <mergeCell ref="N16:N18"/>
    <mergeCell ref="O14:R15"/>
    <mergeCell ref="O16:O18"/>
    <mergeCell ref="P16:P18"/>
    <mergeCell ref="Q16:Q18"/>
    <mergeCell ref="R16:R18"/>
    <mergeCell ref="O29:R30"/>
    <mergeCell ref="A6:M7"/>
    <mergeCell ref="A14:M15"/>
    <mergeCell ref="A29:M30"/>
    <mergeCell ref="A8:M11"/>
    <mergeCell ref="G16:G18"/>
    <mergeCell ref="H16:H18"/>
    <mergeCell ref="I16:I18"/>
    <mergeCell ref="E16:E18"/>
    <mergeCell ref="F16:F18"/>
    <mergeCell ref="J16:J18"/>
    <mergeCell ref="M16:M18"/>
    <mergeCell ref="C16:C18"/>
    <mergeCell ref="K16:K18"/>
    <mergeCell ref="L16:L18"/>
    <mergeCell ref="A16:A18"/>
    <mergeCell ref="Q31:Q33"/>
    <mergeCell ref="R31:R33"/>
    <mergeCell ref="B31:B33"/>
    <mergeCell ref="E31:E33"/>
    <mergeCell ref="C31:C33"/>
    <mergeCell ref="H31:H33"/>
    <mergeCell ref="L31:L33"/>
    <mergeCell ref="K31:K33"/>
    <mergeCell ref="J31:J33"/>
    <mergeCell ref="G31:G33"/>
    <mergeCell ref="D31:D33"/>
    <mergeCell ref="F31:F33"/>
    <mergeCell ref="M31:M33"/>
    <mergeCell ref="I31:I33"/>
    <mergeCell ref="A44:C44"/>
    <mergeCell ref="A47:B47"/>
    <mergeCell ref="O49:P49"/>
    <mergeCell ref="O31:O33"/>
    <mergeCell ref="P31:P33"/>
    <mergeCell ref="A31:A33"/>
  </mergeCells>
  <phoneticPr fontId="23" type="noConversion"/>
  <printOptions horizontalCentered="1"/>
  <pageMargins left="0.23622047244094491" right="0.23622047244094491" top="0.74803149606299213" bottom="0.74803149606299213" header="0.31496062992125984" footer="0.31496062992125984"/>
  <pageSetup paperSize="41" scale="45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7"/>
  <sheetViews>
    <sheetView topLeftCell="A34" workbookViewId="0">
      <selection activeCell="E26" sqref="E26"/>
    </sheetView>
  </sheetViews>
  <sheetFormatPr baseColWidth="10" defaultRowHeight="15" x14ac:dyDescent="0.25"/>
  <cols>
    <col min="1" max="1" width="9.42578125" customWidth="1"/>
    <col min="2" max="2" width="10.7109375" customWidth="1"/>
    <col min="3" max="3" width="44.140625" customWidth="1"/>
    <col min="4" max="4" width="36.42578125" customWidth="1"/>
    <col min="5" max="5" width="24.42578125" customWidth="1"/>
    <col min="8" max="8" width="14.85546875" customWidth="1"/>
    <col min="9" max="9" width="19.85546875" customWidth="1"/>
    <col min="10" max="10" width="14.140625" customWidth="1"/>
    <col min="11" max="11" width="13.42578125" customWidth="1"/>
    <col min="12" max="12" width="15.5703125" customWidth="1"/>
  </cols>
  <sheetData>
    <row r="2" spans="1:12" ht="15.75" thickBot="1" x14ac:dyDescent="0.3"/>
    <row r="3" spans="1:12" ht="28.5" thickBot="1" x14ac:dyDescent="0.45">
      <c r="A3" s="3" t="s">
        <v>23</v>
      </c>
      <c r="B3" s="4"/>
      <c r="C3" s="4"/>
      <c r="D3" s="4"/>
      <c r="E3" s="4"/>
      <c r="F3" s="4"/>
      <c r="G3" s="5"/>
      <c r="H3" s="6"/>
      <c r="I3" s="4"/>
      <c r="J3" s="7"/>
      <c r="K3" s="4"/>
      <c r="L3" s="8"/>
    </row>
    <row r="4" spans="1:12" ht="15" customHeight="1" x14ac:dyDescent="0.25">
      <c r="A4" s="109"/>
      <c r="B4" s="110"/>
      <c r="C4" s="24"/>
      <c r="D4" s="24"/>
      <c r="E4" s="24"/>
      <c r="F4" s="24"/>
      <c r="G4" s="25"/>
      <c r="H4" s="111" t="s">
        <v>7</v>
      </c>
      <c r="I4" s="114" t="s">
        <v>27</v>
      </c>
      <c r="J4" s="111" t="s">
        <v>24</v>
      </c>
      <c r="K4" s="114" t="s">
        <v>9</v>
      </c>
      <c r="L4" s="111" t="s">
        <v>10</v>
      </c>
    </row>
    <row r="5" spans="1:12" ht="11.25" customHeight="1" thickBot="1" x14ac:dyDescent="0.3">
      <c r="A5" s="115" t="s">
        <v>25</v>
      </c>
      <c r="B5" s="116"/>
      <c r="C5" s="26" t="s">
        <v>2</v>
      </c>
      <c r="D5" s="26" t="s">
        <v>26</v>
      </c>
      <c r="E5" s="26" t="s">
        <v>4</v>
      </c>
      <c r="F5" s="26" t="s">
        <v>5</v>
      </c>
      <c r="G5" s="27" t="s">
        <v>6</v>
      </c>
      <c r="H5" s="112"/>
      <c r="I5" s="112"/>
      <c r="J5" s="112"/>
      <c r="K5" s="112"/>
      <c r="L5" s="112"/>
    </row>
    <row r="6" spans="1:12" ht="15.75" hidden="1" customHeight="1" thickBot="1" x14ac:dyDescent="0.3">
      <c r="A6" s="117"/>
      <c r="B6" s="118"/>
      <c r="C6" s="28"/>
      <c r="D6" s="28"/>
      <c r="E6" s="28"/>
      <c r="F6" s="28"/>
      <c r="G6" s="27" t="s">
        <v>28</v>
      </c>
      <c r="H6" s="112"/>
      <c r="I6" s="112"/>
      <c r="J6" s="112"/>
      <c r="K6" s="112"/>
      <c r="L6" s="112"/>
    </row>
    <row r="7" spans="1:12" x14ac:dyDescent="0.25">
      <c r="A7" s="29"/>
      <c r="B7" s="30"/>
      <c r="C7" s="28"/>
      <c r="D7" s="28"/>
      <c r="E7" s="28"/>
      <c r="F7" s="28"/>
      <c r="G7" s="27"/>
      <c r="H7" s="112"/>
      <c r="I7" s="112"/>
      <c r="J7" s="112"/>
      <c r="K7" s="112"/>
      <c r="L7" s="112"/>
    </row>
    <row r="8" spans="1:12" x14ac:dyDescent="0.25">
      <c r="A8" s="31" t="s">
        <v>29</v>
      </c>
      <c r="B8" s="32" t="s">
        <v>30</v>
      </c>
      <c r="C8" s="33"/>
      <c r="D8" s="33"/>
      <c r="E8" s="33"/>
      <c r="F8" s="33"/>
      <c r="G8" s="34"/>
      <c r="H8" s="113"/>
      <c r="I8" s="113"/>
      <c r="J8" s="113"/>
      <c r="K8" s="113"/>
      <c r="L8" s="113"/>
    </row>
    <row r="9" spans="1:12" x14ac:dyDescent="0.25">
      <c r="A9" s="119"/>
      <c r="B9" s="119"/>
      <c r="C9" s="35"/>
      <c r="D9" s="35"/>
      <c r="E9" s="35"/>
      <c r="F9" s="35"/>
      <c r="G9" s="35"/>
      <c r="H9" s="119"/>
      <c r="I9" s="119"/>
      <c r="J9" s="35"/>
      <c r="K9" s="35"/>
      <c r="L9" s="35"/>
    </row>
    <row r="10" spans="1:12" x14ac:dyDescent="0.25">
      <c r="A10" s="21" t="s">
        <v>31</v>
      </c>
      <c r="B10" s="120">
        <v>43699</v>
      </c>
      <c r="C10" s="121" t="s">
        <v>33</v>
      </c>
      <c r="D10" s="123" t="s">
        <v>34</v>
      </c>
      <c r="E10" s="123" t="s">
        <v>35</v>
      </c>
      <c r="F10" s="124" t="s">
        <v>22</v>
      </c>
      <c r="G10" s="124" t="s">
        <v>16</v>
      </c>
      <c r="H10" s="125">
        <v>27378</v>
      </c>
      <c r="I10" s="127" t="s">
        <v>36</v>
      </c>
      <c r="J10" s="128">
        <v>980.50699999999995</v>
      </c>
      <c r="K10" s="129" t="s">
        <v>15</v>
      </c>
      <c r="L10" s="124" t="s">
        <v>21</v>
      </c>
    </row>
    <row r="11" spans="1:12" x14ac:dyDescent="0.25">
      <c r="A11" s="21" t="s">
        <v>32</v>
      </c>
      <c r="B11" s="120"/>
      <c r="C11" s="122"/>
      <c r="D11" s="123"/>
      <c r="E11" s="123"/>
      <c r="F11" s="124"/>
      <c r="G11" s="124"/>
      <c r="H11" s="126"/>
      <c r="I11" s="127"/>
      <c r="J11" s="128"/>
      <c r="K11" s="130"/>
      <c r="L11" s="124"/>
    </row>
    <row r="12" spans="1:12" x14ac:dyDescent="0.25">
      <c r="A12" s="21" t="s">
        <v>37</v>
      </c>
      <c r="B12" s="120">
        <v>43705</v>
      </c>
      <c r="C12" s="121" t="s">
        <v>45</v>
      </c>
      <c r="D12" s="123" t="s">
        <v>46</v>
      </c>
      <c r="E12" s="123" t="s">
        <v>39</v>
      </c>
      <c r="F12" s="124" t="s">
        <v>22</v>
      </c>
      <c r="G12" s="124" t="s">
        <v>16</v>
      </c>
      <c r="H12" s="125">
        <v>29178</v>
      </c>
      <c r="I12" s="127" t="s">
        <v>36</v>
      </c>
      <c r="J12" s="128">
        <v>1048.3399999999999</v>
      </c>
      <c r="K12" s="131" t="s">
        <v>15</v>
      </c>
      <c r="L12" s="124" t="s">
        <v>21</v>
      </c>
    </row>
    <row r="13" spans="1:12" x14ac:dyDescent="0.25">
      <c r="A13" s="22" t="s">
        <v>38</v>
      </c>
      <c r="B13" s="120"/>
      <c r="C13" s="122"/>
      <c r="D13" s="123"/>
      <c r="E13" s="123"/>
      <c r="F13" s="124"/>
      <c r="G13" s="124"/>
      <c r="H13" s="126"/>
      <c r="I13" s="127"/>
      <c r="J13" s="128"/>
      <c r="K13" s="131"/>
      <c r="L13" s="124"/>
    </row>
    <row r="14" spans="1:12" x14ac:dyDescent="0.25">
      <c r="A14" s="23" t="s">
        <v>40</v>
      </c>
      <c r="B14" s="120">
        <v>43706</v>
      </c>
      <c r="C14" s="121" t="s">
        <v>42</v>
      </c>
      <c r="D14" s="121" t="s">
        <v>43</v>
      </c>
      <c r="E14" s="121" t="s">
        <v>44</v>
      </c>
      <c r="F14" s="124" t="s">
        <v>22</v>
      </c>
      <c r="G14" s="124" t="s">
        <v>16</v>
      </c>
      <c r="H14" s="134">
        <v>27378</v>
      </c>
      <c r="I14" s="127" t="s">
        <v>36</v>
      </c>
      <c r="J14" s="128">
        <v>2158.1999999999998</v>
      </c>
      <c r="K14" s="131" t="s">
        <v>15</v>
      </c>
      <c r="L14" s="124" t="s">
        <v>17</v>
      </c>
    </row>
    <row r="15" spans="1:12" x14ac:dyDescent="0.25">
      <c r="A15" s="22" t="s">
        <v>41</v>
      </c>
      <c r="B15" s="120"/>
      <c r="C15" s="122"/>
      <c r="D15" s="122"/>
      <c r="E15" s="122"/>
      <c r="F15" s="124"/>
      <c r="G15" s="124"/>
      <c r="H15" s="134"/>
      <c r="I15" s="127"/>
      <c r="J15" s="128"/>
      <c r="K15" s="131"/>
      <c r="L15" s="124"/>
    </row>
    <row r="16" spans="1:12" ht="16.5" thickBot="1" x14ac:dyDescent="0.3">
      <c r="A16" s="14"/>
      <c r="B16" s="13"/>
      <c r="C16" s="12"/>
      <c r="D16" s="12"/>
      <c r="E16" s="12"/>
      <c r="F16" s="12"/>
      <c r="G16" s="15"/>
      <c r="H16" s="16"/>
      <c r="I16" s="17"/>
      <c r="J16" s="18"/>
      <c r="K16" s="19"/>
      <c r="L16" s="12"/>
    </row>
    <row r="17" spans="3:10" ht="29.25" thickBot="1" x14ac:dyDescent="0.5">
      <c r="C17" s="9"/>
      <c r="D17" s="10"/>
      <c r="E17" s="2"/>
      <c r="F17" s="132" t="s">
        <v>14</v>
      </c>
      <c r="G17" s="133"/>
      <c r="H17" s="36">
        <f>SUM(H10:H11:H12:H13,H14,H15)</f>
        <v>83934</v>
      </c>
      <c r="I17" s="11"/>
      <c r="J17" s="20">
        <f>SUM(J10,J15)</f>
        <v>980.50699999999995</v>
      </c>
    </row>
  </sheetData>
  <mergeCells count="44">
    <mergeCell ref="F17:G17"/>
    <mergeCell ref="H14:H15"/>
    <mergeCell ref="I14:I15"/>
    <mergeCell ref="J14:J15"/>
    <mergeCell ref="K14:K15"/>
    <mergeCell ref="L14:L15"/>
    <mergeCell ref="B14:B15"/>
    <mergeCell ref="C14:C15"/>
    <mergeCell ref="D14:D15"/>
    <mergeCell ref="E14:E15"/>
    <mergeCell ref="F14:F15"/>
    <mergeCell ref="G14:G15"/>
    <mergeCell ref="J10:J11"/>
    <mergeCell ref="K10:K11"/>
    <mergeCell ref="L10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A9:B9"/>
    <mergeCell ref="H9:I9"/>
    <mergeCell ref="B10:B11"/>
    <mergeCell ref="C10:C11"/>
    <mergeCell ref="D10:D11"/>
    <mergeCell ref="E10:E11"/>
    <mergeCell ref="F10:F11"/>
    <mergeCell ref="G10:G11"/>
    <mergeCell ref="H10:H11"/>
    <mergeCell ref="I10:I11"/>
    <mergeCell ref="A4:B4"/>
    <mergeCell ref="H4:H8"/>
    <mergeCell ref="J4:J8"/>
    <mergeCell ref="K4:K8"/>
    <mergeCell ref="L4:L8"/>
    <mergeCell ref="A5:B5"/>
    <mergeCell ref="A6:B6"/>
    <mergeCell ref="I4:I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J20" sqref="J2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Hinojosa</dc:creator>
  <cp:lastModifiedBy>cot831imunreina10@outlook.com</cp:lastModifiedBy>
  <cp:lastPrinted>2025-03-04T16:32:31Z</cp:lastPrinted>
  <dcterms:created xsi:type="dcterms:W3CDTF">2011-04-07T12:29:15Z</dcterms:created>
  <dcterms:modified xsi:type="dcterms:W3CDTF">2025-03-04T16:32:57Z</dcterms:modified>
</cp:coreProperties>
</file>