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16" windowHeight="11016"/>
  </bookViews>
  <sheets>
    <sheet name="Hoja1" sheetId="1" r:id="rId1"/>
    <sheet name="Hoja2" sheetId="2" r:id="rId2"/>
    <sheet name="Hoja3" sheetId="3" r:id="rId3"/>
  </sheets>
  <definedNames>
    <definedName name="_xlnm.Print_Area" localSheetId="0">Hoja1!$A$6:$R$61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4" i="1" l="1"/>
  <c r="R45" i="1" l="1"/>
  <c r="Q45" i="1"/>
  <c r="R41" i="1"/>
  <c r="R24" i="1"/>
  <c r="H53" i="1"/>
  <c r="J41" i="1"/>
  <c r="J54" i="1" s="1"/>
  <c r="K41" i="1"/>
  <c r="R54" i="1" l="1"/>
  <c r="Q41" i="1"/>
  <c r="H41" i="1"/>
  <c r="J45" i="1" l="1"/>
  <c r="H45" i="1"/>
  <c r="Q24" i="1" l="1"/>
  <c r="Q54" i="1" s="1"/>
  <c r="K24" i="1"/>
  <c r="K54" i="1" s="1"/>
  <c r="H24" i="1"/>
  <c r="B59" i="1" l="1"/>
  <c r="J17" i="2" l="1"/>
  <c r="H17" i="2"/>
</calcChain>
</file>

<file path=xl/sharedStrings.xml><?xml version="1.0" encoding="utf-8"?>
<sst xmlns="http://schemas.openxmlformats.org/spreadsheetml/2006/main" count="294" uniqueCount="152">
  <si>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</si>
  <si>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</si>
  <si>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</si>
  <si>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</si>
  <si>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</si>
  <si>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</si>
  <si>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</si>
  <si>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</si>
  <si>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</si>
  <si>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</si>
  <si>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</si>
  <si>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</si>
  <si>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</si>
  <si>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</si>
  <si>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</si>
  <si>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NINGUNA</t>
  </si>
  <si>
    <t>VIVIENDA</t>
  </si>
  <si>
    <t>C. ESPINOSA</t>
  </si>
  <si>
    <t>ALTURA MÁXIMA</t>
  </si>
  <si>
    <t>SUPERFICIE DEL TERRENO</t>
  </si>
  <si>
    <t>SUPERFIECIE DEL TERRENO</t>
  </si>
  <si>
    <t>A. MONARDES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</si>
  <si>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</si>
  <si>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</si>
  <si>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</si>
  <si>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</si>
  <si>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</si>
  <si>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</si>
  <si>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</si>
  <si>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</si>
  <si>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</si>
  <si>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</si>
  <si>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</si>
  <si>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</si>
  <si>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</si>
  <si>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</si>
  <si>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</si>
  <si>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</si>
  <si>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</si>
  <si>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</si>
  <si>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</si>
  <si>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</si>
  <si>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</si>
  <si>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</si>
  <si>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</si>
  <si>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</si>
  <si>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</si>
  <si>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 </t>
  </si>
  <si>
    <t>LEY DE APORTES LEY 20.958</t>
  </si>
  <si>
    <t>SI</t>
  </si>
  <si>
    <t>NO</t>
  </si>
  <si>
    <t>MONTO</t>
  </si>
  <si>
    <t>SUP</t>
  </si>
  <si>
    <t>TOTAL</t>
  </si>
  <si>
    <t>ARQUITECTO</t>
  </si>
  <si>
    <t>DIRECTOR DE OBRAS</t>
  </si>
  <si>
    <t>LA REINA</t>
  </si>
  <si>
    <t>SUP (m2)</t>
  </si>
  <si>
    <t xml:space="preserve">TOTAL </t>
  </si>
  <si>
    <t>CARLOS LINEROS ECHEVRRIA</t>
  </si>
  <si>
    <t xml:space="preserve">  </t>
  </si>
  <si>
    <t xml:space="preserve">CERTIFICADO N° </t>
  </si>
  <si>
    <t>RESOLUCION FECHA</t>
  </si>
  <si>
    <t>DESCIPCION PROYECTO</t>
  </si>
  <si>
    <t>NORMAS EPECIALES</t>
  </si>
  <si>
    <t>UNIDADES</t>
  </si>
  <si>
    <t xml:space="preserve">SUMA=J </t>
  </si>
  <si>
    <t>ESTADISTICAS DE PERMISOS, RESOLUCIONES Y OTROS  MES DE JULIO 2025</t>
  </si>
  <si>
    <t>CLE/AE/MG/nb</t>
  </si>
  <si>
    <t>22.07.2025</t>
  </si>
  <si>
    <t xml:space="preserve">CLARITA FANTINI VAN DITMAR </t>
  </si>
  <si>
    <t>MONSEÑOR EDWARDS  1797</t>
  </si>
  <si>
    <t xml:space="preserve">FLORENCIA BERGUECIO OESTERHOLM </t>
  </si>
  <si>
    <t xml:space="preserve">S/REV. </t>
  </si>
  <si>
    <t xml:space="preserve">VIVIENDA </t>
  </si>
  <si>
    <t xml:space="preserve">OBRA NUEVA </t>
  </si>
  <si>
    <t>X</t>
  </si>
  <si>
    <t>16.07.2025</t>
  </si>
  <si>
    <t xml:space="preserve">JORGE MEDINA POBLETE </t>
  </si>
  <si>
    <t xml:space="preserve">LYNCH NORTE 406-D </t>
  </si>
  <si>
    <t xml:space="preserve">AGUSTIN INFANTE KREBS </t>
  </si>
  <si>
    <t xml:space="preserve">A.ESPEJO </t>
  </si>
  <si>
    <t>09.07.2025</t>
  </si>
  <si>
    <t xml:space="preserve">INMOBILIARIA JULIA BERNSTEIN </t>
  </si>
  <si>
    <t>AV. ALC. FDO. CASTILLO VELASCO 10450</t>
  </si>
  <si>
    <t xml:space="preserve">MAURICIO NDRES LEAL FLORES </t>
  </si>
  <si>
    <t>A.MONARDES</t>
  </si>
  <si>
    <t>02.07.2025</t>
  </si>
  <si>
    <t xml:space="preserve">DISTRIBUCION NATURAL S.A. </t>
  </si>
  <si>
    <t>CLORINDA HENRIQUEZ 125</t>
  </si>
  <si>
    <t xml:space="preserve">SERGIO CERECEDA JAÑA </t>
  </si>
  <si>
    <t>OFICINA</t>
  </si>
  <si>
    <t>AMPLIACION  HASTA 100 M2</t>
  </si>
  <si>
    <t xml:space="preserve">NINGUNA </t>
  </si>
  <si>
    <t>03.07.2025</t>
  </si>
  <si>
    <t xml:space="preserve">JACQUELINE HERNANDEZ KLERMAN </t>
  </si>
  <si>
    <t xml:space="preserve">CARLOS SILVA VILDOSOLA 8561- B </t>
  </si>
  <si>
    <t xml:space="preserve">DANIELA PALACIOS </t>
  </si>
  <si>
    <t xml:space="preserve">C.ESPINOSA </t>
  </si>
  <si>
    <t>11.07.2025</t>
  </si>
  <si>
    <t xml:space="preserve">ISABEL PEREZ ROJAS Y OTROS </t>
  </si>
  <si>
    <t xml:space="preserve">SANTA LUISA DE MARILLA 1036 </t>
  </si>
  <si>
    <t xml:space="preserve">NICOLAS PINO BRAVO </t>
  </si>
  <si>
    <t xml:space="preserve">N.JOFRE </t>
  </si>
  <si>
    <t xml:space="preserve">JORGE PEREZ PARRA </t>
  </si>
  <si>
    <t xml:space="preserve">SIMON BOLIVAR 7058-B </t>
  </si>
  <si>
    <t xml:space="preserve">FELIPE SUAZO </t>
  </si>
  <si>
    <t>21.07.2025</t>
  </si>
  <si>
    <t xml:space="preserve">MONICA ABELLO VALDES </t>
  </si>
  <si>
    <t>PALMAS DE MALLORCA 1160</t>
  </si>
  <si>
    <t xml:space="preserve">NICOLAS CONTRERAS GONZALEZ </t>
  </si>
  <si>
    <t>LR - 2596</t>
  </si>
  <si>
    <t>2560 - A</t>
  </si>
  <si>
    <t>14.07.2025</t>
  </si>
  <si>
    <t xml:space="preserve">SOCIEDAD INVERSIONES Y SERVICIOS INSER S.A. </t>
  </si>
  <si>
    <t>CARLOS SILVA VILDOSOLA 10451</t>
  </si>
  <si>
    <t xml:space="preserve">CATALINARIVERA AMARO </t>
  </si>
  <si>
    <t xml:space="preserve">SUBDIVISION </t>
  </si>
  <si>
    <t>SUBDIVISION (3 LOTES)</t>
  </si>
  <si>
    <t xml:space="preserve">A. MONARDES </t>
  </si>
  <si>
    <t>28.07.2025</t>
  </si>
  <si>
    <t xml:space="preserve">SOCIEDAD DE SERVICIOS INTEGRALES CUBI- K LTDA </t>
  </si>
  <si>
    <t>AV.OSSA 235 OF 845</t>
  </si>
  <si>
    <t xml:space="preserve">PABLO RUBISTEIN CRISOSTOMO </t>
  </si>
  <si>
    <t xml:space="preserve">CONSULTA DENTAL </t>
  </si>
  <si>
    <t xml:space="preserve">MODIFICACION DE EDIFICACIONES EXISTENTES QUE NO ALTEREN SU ESTRUCTURA  </t>
  </si>
  <si>
    <t xml:space="preserve">ALEJANDRO PONCE VILLEGAS </t>
  </si>
  <si>
    <t>LA ARAUCANA 625</t>
  </si>
  <si>
    <t xml:space="preserve">JOSE ANTONIO POLIDURA </t>
  </si>
  <si>
    <t>L E Y  N° 20.898</t>
  </si>
  <si>
    <t xml:space="preserve">LUIS EDUARDO HARO NEIRA </t>
  </si>
  <si>
    <t>VICENTE PEREZ ROSALES 90</t>
  </si>
  <si>
    <r>
      <t xml:space="preserve">LUIS EDUARDO </t>
    </r>
    <r>
      <rPr>
        <sz val="11"/>
        <color rgb="FF333333"/>
        <rFont val="Calibri"/>
        <family val="2"/>
        <scheme val="minor"/>
      </rPr>
      <t xml:space="preserve">HARO NEIRA </t>
    </r>
  </si>
  <si>
    <t>CERTIFICADO DE REGULARIZACION VIVIENDA CUYA SUPERFICIE EDIFICADA NO EXEDA DE 90 M2</t>
  </si>
  <si>
    <t>29.07.2025</t>
  </si>
  <si>
    <t xml:space="preserve">DESARROLLO E INVERSIONES INTERNACIONALES SPA </t>
  </si>
  <si>
    <t>LARRAIN 5862 LC- FC 4021</t>
  </si>
  <si>
    <t xml:space="preserve">JAVIER DINAMARCA </t>
  </si>
  <si>
    <t>RESTAURANTE</t>
  </si>
  <si>
    <t>30.07.2025</t>
  </si>
  <si>
    <t xml:space="preserve">OSVALDO FUENZALIDA SPA </t>
  </si>
  <si>
    <t xml:space="preserve">RODRIGO FUENZALIDA </t>
  </si>
  <si>
    <t>AV. PRINCIPE DE GALES 7149 OF. 2</t>
  </si>
  <si>
    <t xml:space="preserve">SERGIO OCTAVIO PARADA LOPEZ </t>
  </si>
  <si>
    <t xml:space="preserve">AV. SIMON BOLIVAR 7761 </t>
  </si>
  <si>
    <t xml:space="preserve">DAVID VALENZUELA SANDOVAL </t>
  </si>
  <si>
    <t>AMPLIACION MAYOR 100M2</t>
  </si>
  <si>
    <t>31.07.2025</t>
  </si>
  <si>
    <t xml:space="preserve">MARIA BEATRIZ CAMIRUAGA </t>
  </si>
  <si>
    <t>AV. LARRAIN 6276 LC- 7</t>
  </si>
  <si>
    <t xml:space="preserve">ALVARO VERA  VERGARA </t>
  </si>
  <si>
    <t xml:space="preserve">CAFETERIA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</si>
</sst>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0.0"/>
    <numFmt numFmtId="167" formatCode="#,##0.0"/>
  </numFmts>
  <fonts count="43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AmdtSymbols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9"/>
      <color theme="1"/>
      <name val="Arial"/>
      <family val="2"/>
    </font>
    <font>
      <sz val="16"/>
      <color theme="1"/>
      <name val="Calibri"/>
      <family val="2"/>
      <scheme val="minor"/>
    </font>
    <font>
      <b/>
      <sz val="10"/>
      <name val="Arial"/>
      <family val="2"/>
    </font>
    <font>
      <sz val="11"/>
      <color rgb="FF333333"/>
      <name val="Arial"/>
      <family val="2"/>
    </font>
    <font>
      <sz val="10"/>
      <color theme="1"/>
      <name val="Arial"/>
      <family val="2"/>
    </font>
    <font>
      <sz val="11"/>
      <color rgb="FF33333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/>
      <right style="thick">
        <color rgb="FF000000"/>
      </right>
      <top/>
      <bottom style="medium">
        <color rgb="FFCCCCCC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/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243">
    <xf numFmtId="0" fontId="0" fillId="0" borderId="0" xfId="0"/>
    <xf numFmtId="0" fontId="6" fillId="0" borderId="0" xfId="0" applyFont="1"/>
    <xf numFmtId="0" fontId="5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12" xfId="0" quotePrefix="1" applyFont="1" applyBorder="1" applyAlignment="1">
      <alignment horizontal="center" vertical="center" wrapText="1"/>
    </xf>
    <xf numFmtId="0" fontId="13" fillId="0" borderId="0" xfId="0" applyFont="1"/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center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2" fontId="23" fillId="2" borderId="12" xfId="1" applyFont="1" applyFill="1" applyBorder="1" applyAlignment="1">
      <alignment horizontal="right"/>
    </xf>
    <xf numFmtId="0" fontId="24" fillId="2" borderId="12" xfId="0" applyFont="1" applyFill="1" applyBorder="1"/>
    <xf numFmtId="4" fontId="23" fillId="2" borderId="12" xfId="0" applyNumberFormat="1" applyFont="1" applyFill="1" applyBorder="1" applyAlignment="1">
      <alignment horizontal="right"/>
    </xf>
    <xf numFmtId="14" fontId="25" fillId="0" borderId="1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0" fillId="0" borderId="4" xfId="0" applyBorder="1"/>
    <xf numFmtId="0" fontId="0" fillId="0" borderId="8" xfId="0" applyBorder="1"/>
    <xf numFmtId="0" fontId="0" fillId="4" borderId="4" xfId="0" applyFill="1" applyBorder="1"/>
    <xf numFmtId="0" fontId="0" fillId="4" borderId="0" xfId="0" applyFill="1"/>
    <xf numFmtId="0" fontId="0" fillId="3" borderId="4" xfId="0" applyFill="1" applyBorder="1"/>
    <xf numFmtId="0" fontId="0" fillId="3" borderId="0" xfId="0" applyFill="1"/>
    <xf numFmtId="0" fontId="13" fillId="0" borderId="12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6" fillId="0" borderId="12" xfId="0" applyFont="1" applyBorder="1"/>
    <xf numFmtId="167" fontId="1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7" fillId="2" borderId="12" xfId="0" applyFont="1" applyFill="1" applyBorder="1"/>
    <xf numFmtId="0" fontId="26" fillId="0" borderId="12" xfId="0" applyFont="1" applyBorder="1" applyAlignment="1">
      <alignment horizontal="center" vertical="center"/>
    </xf>
    <xf numFmtId="3" fontId="29" fillId="0" borderId="12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2" fontId="11" fillId="3" borderId="0" xfId="0" applyNumberFormat="1" applyFont="1" applyFill="1"/>
    <xf numFmtId="0" fontId="32" fillId="2" borderId="12" xfId="0" applyFont="1" applyFill="1" applyBorder="1"/>
    <xf numFmtId="14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7" fillId="3" borderId="0" xfId="0" applyFont="1" applyFill="1" applyAlignment="1">
      <alignment horizontal="center"/>
    </xf>
    <xf numFmtId="42" fontId="33" fillId="3" borderId="0" xfId="1" applyFont="1" applyFill="1" applyBorder="1" applyAlignment="1">
      <alignment horizontal="right"/>
    </xf>
    <xf numFmtId="0" fontId="34" fillId="3" borderId="0" xfId="0" applyFont="1" applyFill="1"/>
    <xf numFmtId="0" fontId="28" fillId="0" borderId="0" xfId="0" applyFont="1"/>
    <xf numFmtId="4" fontId="27" fillId="3" borderId="0" xfId="0" applyNumberFormat="1" applyFont="1" applyFill="1" applyAlignment="1">
      <alignment horizontal="right"/>
    </xf>
    <xf numFmtId="0" fontId="27" fillId="3" borderId="0" xfId="0" applyFont="1" applyFill="1"/>
    <xf numFmtId="3" fontId="27" fillId="3" borderId="0" xfId="0" applyNumberFormat="1" applyFont="1" applyFill="1"/>
    <xf numFmtId="0" fontId="1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42" fontId="11" fillId="2" borderId="12" xfId="1" applyFont="1" applyFill="1" applyBorder="1" applyAlignment="1">
      <alignment horizontal="right"/>
    </xf>
    <xf numFmtId="42" fontId="21" fillId="2" borderId="12" xfId="0" applyNumberFormat="1" applyFont="1" applyFill="1" applyBorder="1"/>
    <xf numFmtId="4" fontId="21" fillId="2" borderId="12" xfId="0" applyNumberFormat="1" applyFont="1" applyFill="1" applyBorder="1"/>
    <xf numFmtId="0" fontId="23" fillId="2" borderId="12" xfId="0" applyFont="1" applyFill="1" applyBorder="1"/>
    <xf numFmtId="0" fontId="36" fillId="2" borderId="12" xfId="0" applyFont="1" applyFill="1" applyBorder="1" applyAlignment="1">
      <alignment horizontal="center"/>
    </xf>
    <xf numFmtId="0" fontId="36" fillId="2" borderId="12" xfId="0" applyFont="1" applyFill="1" applyBorder="1"/>
    <xf numFmtId="0" fontId="27" fillId="2" borderId="12" xfId="0" applyFont="1" applyFill="1" applyBorder="1"/>
    <xf numFmtId="0" fontId="3" fillId="3" borderId="0" xfId="0" applyFont="1" applyFill="1"/>
    <xf numFmtId="0" fontId="10" fillId="6" borderId="46" xfId="0" applyFont="1" applyFill="1" applyBorder="1" applyAlignment="1">
      <alignment vertical="center"/>
    </xf>
    <xf numFmtId="0" fontId="0" fillId="6" borderId="47" xfId="0" applyFill="1" applyBorder="1" applyAlignment="1">
      <alignment wrapText="1"/>
    </xf>
    <xf numFmtId="0" fontId="0" fillId="6" borderId="48" xfId="0" applyFill="1" applyBorder="1" applyAlignment="1">
      <alignment wrapText="1"/>
    </xf>
    <xf numFmtId="0" fontId="37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wrapText="1"/>
    </xf>
    <xf numFmtId="0" fontId="23" fillId="0" borderId="12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6" fontId="11" fillId="2" borderId="12" xfId="0" applyNumberFormat="1" applyFont="1" applyFill="1" applyBorder="1" applyAlignment="1">
      <alignment horizontal="center"/>
    </xf>
    <xf numFmtId="0" fontId="19" fillId="2" borderId="12" xfId="0" applyFont="1" applyFill="1" applyBorder="1"/>
    <xf numFmtId="2" fontId="11" fillId="2" borderId="12" xfId="0" applyNumberFormat="1" applyFont="1" applyFill="1" applyBorder="1" applyAlignment="1">
      <alignment horizontal="right"/>
    </xf>
    <xf numFmtId="0" fontId="23" fillId="7" borderId="12" xfId="0" applyFont="1" applyFill="1" applyBorder="1" applyAlignment="1">
      <alignment horizontal="center" vertical="center" wrapText="1"/>
    </xf>
    <xf numFmtId="0" fontId="7" fillId="2" borderId="33" xfId="0" applyFont="1" applyFill="1" applyBorder="1"/>
    <xf numFmtId="0" fontId="13" fillId="0" borderId="33" xfId="0" applyFont="1" applyBorder="1" applyAlignment="1">
      <alignment horizontal="center" vertical="center"/>
    </xf>
    <xf numFmtId="0" fontId="21" fillId="2" borderId="12" xfId="0" applyFont="1" applyFill="1" applyBorder="1"/>
    <xf numFmtId="0" fontId="13" fillId="0" borderId="12" xfId="0" applyFont="1" applyBorder="1" applyAlignment="1">
      <alignment vertical="center"/>
    </xf>
    <xf numFmtId="2" fontId="6" fillId="0" borderId="12" xfId="0" applyNumberFormat="1" applyFont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 wrapText="1"/>
    </xf>
    <xf numFmtId="0" fontId="7" fillId="2" borderId="26" xfId="0" applyFont="1" applyFill="1" applyBorder="1"/>
    <xf numFmtId="6" fontId="23" fillId="2" borderId="26" xfId="0" applyNumberFormat="1" applyFont="1" applyFill="1" applyBorder="1" applyAlignment="1">
      <alignment horizontal="center"/>
    </xf>
    <xf numFmtId="0" fontId="38" fillId="2" borderId="26" xfId="0" applyFont="1" applyFill="1" applyBorder="1"/>
    <xf numFmtId="4" fontId="23" fillId="2" borderId="26" xfId="0" applyNumberFormat="1" applyFont="1" applyFill="1" applyBorder="1" applyAlignment="1">
      <alignment horizontal="right"/>
    </xf>
    <xf numFmtId="6" fontId="21" fillId="2" borderId="12" xfId="0" applyNumberFormat="1" applyFont="1" applyFill="1" applyBorder="1"/>
    <xf numFmtId="6" fontId="2" fillId="0" borderId="12" xfId="0" applyNumberFormat="1" applyFont="1" applyBorder="1" applyAlignment="1">
      <alignment horizontal="center" vertical="center" wrapText="1"/>
    </xf>
    <xf numFmtId="0" fontId="41" fillId="7" borderId="12" xfId="0" applyFont="1" applyFill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9" fillId="2" borderId="54" xfId="0" applyFont="1" applyFill="1" applyBorder="1" applyAlignment="1">
      <alignment horizontal="center" vertical="center" wrapText="1"/>
    </xf>
    <xf numFmtId="0" fontId="39" fillId="2" borderId="59" xfId="0" applyFont="1" applyFill="1" applyBorder="1" applyAlignment="1">
      <alignment horizontal="center" vertical="center" wrapText="1"/>
    </xf>
    <xf numFmtId="0" fontId="39" fillId="2" borderId="66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vertical="top" wrapText="1"/>
    </xf>
    <xf numFmtId="0" fontId="6" fillId="2" borderId="61" xfId="0" applyFont="1" applyFill="1" applyBorder="1" applyAlignment="1">
      <alignment vertical="top" wrapText="1"/>
    </xf>
    <xf numFmtId="0" fontId="39" fillId="2" borderId="51" xfId="0" applyFont="1" applyFill="1" applyBorder="1" applyAlignment="1">
      <alignment horizontal="center" vertical="center" wrapText="1"/>
    </xf>
    <xf numFmtId="0" fontId="39" fillId="2" borderId="57" xfId="0" applyFont="1" applyFill="1" applyBorder="1" applyAlignment="1">
      <alignment horizontal="center" vertical="center" wrapText="1"/>
    </xf>
    <xf numFmtId="0" fontId="39" fillId="2" borderId="64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6" fontId="2" fillId="7" borderId="12" xfId="0" applyNumberFormat="1" applyFont="1" applyFill="1" applyBorder="1" applyAlignment="1">
      <alignment vertical="center" wrapText="1"/>
    </xf>
    <xf numFmtId="4" fontId="2" fillId="7" borderId="12" xfId="0" applyNumberFormat="1" applyFont="1" applyFill="1" applyBorder="1" applyAlignment="1">
      <alignment horizontal="right" vertical="center" wrapText="1"/>
    </xf>
    <xf numFmtId="14" fontId="2" fillId="7" borderId="12" xfId="0" applyNumberFormat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45" xfId="0" applyFont="1" applyFill="1" applyBorder="1"/>
    <xf numFmtId="0" fontId="10" fillId="2" borderId="23" xfId="0" applyFont="1" applyFill="1" applyBorder="1"/>
    <xf numFmtId="0" fontId="10" fillId="2" borderId="22" xfId="0" applyFont="1" applyFill="1" applyBorder="1"/>
    <xf numFmtId="0" fontId="10" fillId="2" borderId="11" xfId="0" applyFont="1" applyFill="1" applyBorder="1"/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3" xfId="0" applyNumberFormat="1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39" fillId="2" borderId="62" xfId="0" applyFont="1" applyFill="1" applyBorder="1" applyAlignment="1">
      <alignment horizontal="center" vertical="center" wrapText="1"/>
    </xf>
    <xf numFmtId="0" fontId="39" fillId="2" borderId="63" xfId="0" applyFont="1" applyFill="1" applyBorder="1" applyAlignment="1">
      <alignment horizontal="center" vertical="center" wrapText="1"/>
    </xf>
    <xf numFmtId="0" fontId="39" fillId="2" borderId="52" xfId="0" applyFont="1" applyFill="1" applyBorder="1" applyAlignment="1">
      <alignment horizontal="center" vertical="center" wrapText="1"/>
    </xf>
    <xf numFmtId="0" fontId="39" fillId="2" borderId="58" xfId="0" applyFont="1" applyFill="1" applyBorder="1" applyAlignment="1">
      <alignment horizontal="center" vertical="center" wrapText="1"/>
    </xf>
    <xf numFmtId="0" fontId="39" fillId="2" borderId="65" xfId="0" applyFont="1" applyFill="1" applyBorder="1" applyAlignment="1">
      <alignment horizontal="center" vertical="center" wrapText="1"/>
    </xf>
    <xf numFmtId="0" fontId="39" fillId="2" borderId="53" xfId="0" applyFont="1" applyFill="1" applyBorder="1" applyAlignment="1">
      <alignment horizontal="center" vertical="center" wrapText="1"/>
    </xf>
    <xf numFmtId="0" fontId="39" fillId="2" borderId="67" xfId="0" applyFont="1" applyFill="1" applyBorder="1" applyAlignment="1">
      <alignment horizontal="center" vertical="center" wrapText="1"/>
    </xf>
    <xf numFmtId="0" fontId="13" fillId="2" borderId="68" xfId="0" applyFont="1" applyFill="1" applyBorder="1" applyAlignment="1">
      <alignment horizontal="center" vertical="center"/>
    </xf>
    <xf numFmtId="0" fontId="13" fillId="2" borderId="69" xfId="0" applyFont="1" applyFill="1" applyBorder="1" applyAlignment="1">
      <alignment horizontal="center" vertical="center"/>
    </xf>
    <xf numFmtId="0" fontId="13" fillId="2" borderId="70" xfId="0" applyFont="1" applyFill="1" applyBorder="1" applyAlignment="1">
      <alignment horizontal="center" vertical="center"/>
    </xf>
    <xf numFmtId="0" fontId="39" fillId="2" borderId="49" xfId="0" applyFont="1" applyFill="1" applyBorder="1" applyAlignment="1">
      <alignment horizontal="center" vertical="center" wrapText="1"/>
    </xf>
    <xf numFmtId="0" fontId="39" fillId="2" borderId="50" xfId="0" applyFont="1" applyFill="1" applyBorder="1" applyAlignment="1">
      <alignment horizontal="center" vertical="center" wrapText="1"/>
    </xf>
    <xf numFmtId="0" fontId="39" fillId="2" borderId="55" xfId="0" applyFont="1" applyFill="1" applyBorder="1" applyAlignment="1">
      <alignment horizontal="center" vertical="center" wrapText="1"/>
    </xf>
    <xf numFmtId="0" fontId="39" fillId="2" borderId="56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42" fontId="5" fillId="0" borderId="24" xfId="0" applyNumberFormat="1" applyFont="1" applyBorder="1" applyAlignment="1">
      <alignment horizontal="left" vertical="center" wrapText="1"/>
    </xf>
    <xf numFmtId="42" fontId="5" fillId="0" borderId="33" xfId="0" applyNumberFormat="1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35719</xdr:rowOff>
    </xdr:from>
    <xdr:to>
      <xdr:col>2</xdr:col>
      <xdr:colOff>1262062</xdr:colOff>
      <xdr:row>10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26219"/>
          <a:ext cx="321468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1"/>
  <sheetViews>
    <sheetView tabSelected="1" topLeftCell="A39" zoomScale="70" zoomScaleNormal="70" zoomScaleSheetLayoutView="100" zoomScalePageLayoutView="50" workbookViewId="0">
      <selection activeCell="E54" sqref="E54"/>
    </sheetView>
  </sheetViews>
  <sheetFormatPr baseColWidth="10" defaultRowHeight="14.4"/>
  <cols>
    <col min="1" max="1" width="16.21875" customWidth="1"/>
    <col min="2" max="2" width="21.77734375" customWidth="1"/>
    <col min="3" max="3" width="38.33203125" customWidth="1"/>
    <col min="4" max="4" width="45" customWidth="1"/>
    <col min="5" max="5" width="43.6640625" customWidth="1"/>
    <col min="6" max="6" width="30.33203125" customWidth="1"/>
    <col min="7" max="7" width="23" customWidth="1"/>
    <col min="8" max="8" width="23.6640625" customWidth="1"/>
    <col min="9" max="9" width="32.44140625" customWidth="1"/>
    <col min="10" max="10" width="18.44140625" customWidth="1"/>
    <col min="11" max="11" width="20.5546875" customWidth="1"/>
    <col min="12" max="12" width="23.88671875" customWidth="1"/>
    <col min="13" max="13" width="20" customWidth="1"/>
    <col min="17" max="17" width="25.109375" bestFit="1" customWidth="1"/>
  </cols>
  <sheetData>
    <row r="1" spans="1:18" ht="4.5" customHeight="1" thickBot="1">
      <c r="J1" t="s">
        <v>66</v>
      </c>
    </row>
    <row r="2" spans="1:18" ht="3" hidden="1" customHeight="1" thickBot="1"/>
    <row r="3" spans="1:18" ht="15" hidden="1" thickBot="1"/>
    <row r="4" spans="1:18" ht="15" hidden="1" thickBot="1"/>
    <row r="5" spans="1:18" ht="15" hidden="1" thickBot="1"/>
    <row r="6" spans="1:18" ht="10.5" customHeight="1">
      <c r="A6" s="174" t="s">
        <v>47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63"/>
      <c r="O6" s="79"/>
      <c r="P6" s="80"/>
      <c r="Q6" s="80"/>
      <c r="R6" s="63"/>
    </row>
    <row r="7" spans="1:18" ht="10.5" customHeight="1" thickBot="1">
      <c r="A7" s="176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64"/>
      <c r="O7" s="68"/>
      <c r="R7" s="69"/>
    </row>
    <row r="8" spans="1:18">
      <c r="A8" s="157" t="s">
        <v>67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65"/>
      <c r="O8" s="154"/>
      <c r="P8" s="155"/>
      <c r="Q8" s="155"/>
      <c r="R8" s="156"/>
    </row>
    <row r="9" spans="1:18">
      <c r="A9" s="187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65"/>
      <c r="O9" s="157"/>
      <c r="P9" s="158"/>
      <c r="Q9" s="158"/>
      <c r="R9" s="159"/>
    </row>
    <row r="10" spans="1:18">
      <c r="A10" s="187"/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65"/>
      <c r="O10" s="157"/>
      <c r="P10" s="158"/>
      <c r="Q10" s="158"/>
      <c r="R10" s="159"/>
    </row>
    <row r="11" spans="1:18" ht="6" customHeight="1" thickBot="1">
      <c r="A11" s="188"/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66"/>
      <c r="O11" s="160"/>
      <c r="P11" s="161"/>
      <c r="Q11" s="161"/>
      <c r="R11" s="162"/>
    </row>
    <row r="12" spans="1:18" ht="6" customHeight="1">
      <c r="A12" s="61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5"/>
      <c r="O12" s="70"/>
      <c r="P12" s="71"/>
      <c r="Q12" s="71"/>
      <c r="R12" s="65"/>
    </row>
    <row r="13" spans="1:18" ht="6" customHeight="1" thickBot="1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67"/>
      <c r="O13" s="72"/>
      <c r="P13" s="73"/>
      <c r="Q13" s="73"/>
      <c r="R13" s="67"/>
    </row>
    <row r="14" spans="1:18">
      <c r="A14" s="178" t="s">
        <v>12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63"/>
      <c r="O14" s="166" t="s">
        <v>48</v>
      </c>
      <c r="P14" s="167"/>
      <c r="Q14" s="167"/>
      <c r="R14" s="168"/>
    </row>
    <row r="15" spans="1:18" ht="15" thickBot="1">
      <c r="A15" s="180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64"/>
      <c r="O15" s="169"/>
      <c r="P15" s="170"/>
      <c r="Q15" s="170"/>
      <c r="R15" s="171"/>
    </row>
    <row r="16" spans="1:18">
      <c r="A16" s="139" t="s">
        <v>0</v>
      </c>
      <c r="B16" s="139" t="s">
        <v>1</v>
      </c>
      <c r="C16" s="192" t="s">
        <v>2</v>
      </c>
      <c r="D16" s="139" t="s">
        <v>3</v>
      </c>
      <c r="E16" s="139" t="s">
        <v>4</v>
      </c>
      <c r="F16" s="139" t="s">
        <v>5</v>
      </c>
      <c r="G16" s="139" t="s">
        <v>6</v>
      </c>
      <c r="H16" s="139" t="s">
        <v>7</v>
      </c>
      <c r="I16" s="139" t="s">
        <v>8</v>
      </c>
      <c r="J16" s="139" t="s">
        <v>11</v>
      </c>
      <c r="K16" s="165" t="s">
        <v>19</v>
      </c>
      <c r="L16" s="139" t="s">
        <v>9</v>
      </c>
      <c r="M16" s="139" t="s">
        <v>10</v>
      </c>
      <c r="N16" s="165" t="s">
        <v>18</v>
      </c>
      <c r="O16" s="172" t="s">
        <v>49</v>
      </c>
      <c r="P16" s="172" t="s">
        <v>50</v>
      </c>
      <c r="Q16" s="172" t="s">
        <v>51</v>
      </c>
      <c r="R16" s="172" t="s">
        <v>57</v>
      </c>
    </row>
    <row r="17" spans="1:18">
      <c r="A17" s="139"/>
      <c r="B17" s="139"/>
      <c r="C17" s="192"/>
      <c r="D17" s="139"/>
      <c r="E17" s="139"/>
      <c r="F17" s="190"/>
      <c r="G17" s="190"/>
      <c r="H17" s="190"/>
      <c r="I17" s="190"/>
      <c r="J17" s="190"/>
      <c r="K17" s="139"/>
      <c r="L17" s="190"/>
      <c r="M17" s="190"/>
      <c r="N17" s="139"/>
      <c r="O17" s="173"/>
      <c r="P17" s="173"/>
      <c r="Q17" s="173"/>
      <c r="R17" s="173"/>
    </row>
    <row r="18" spans="1:18" ht="9" customHeight="1" thickBot="1">
      <c r="A18" s="140"/>
      <c r="B18" s="140"/>
      <c r="C18" s="193"/>
      <c r="D18" s="140"/>
      <c r="E18" s="140"/>
      <c r="F18" s="191"/>
      <c r="G18" s="191"/>
      <c r="H18" s="191"/>
      <c r="I18" s="191"/>
      <c r="J18" s="191"/>
      <c r="K18" s="140"/>
      <c r="L18" s="191"/>
      <c r="M18" s="191"/>
      <c r="N18" s="140"/>
      <c r="O18" s="173"/>
      <c r="P18" s="173"/>
      <c r="Q18" s="173"/>
      <c r="R18" s="173"/>
    </row>
    <row r="19" spans="1:18" ht="27" customHeight="1">
      <c r="A19" s="56"/>
      <c r="B19" s="56"/>
      <c r="C19" s="57"/>
      <c r="D19" s="56"/>
      <c r="E19" s="56"/>
      <c r="F19" s="58"/>
      <c r="G19" s="58"/>
      <c r="H19" s="58"/>
      <c r="I19" s="58"/>
      <c r="J19" s="58"/>
      <c r="K19" s="56"/>
      <c r="L19" s="58"/>
      <c r="M19" s="58"/>
      <c r="N19" s="62"/>
      <c r="O19" s="74"/>
      <c r="P19" s="74"/>
      <c r="Q19" s="74"/>
      <c r="R19" s="74"/>
    </row>
    <row r="20" spans="1:18" s="1" customFormat="1" ht="25.8" customHeight="1">
      <c r="A20" s="83">
        <v>14847</v>
      </c>
      <c r="B20" s="55" t="s">
        <v>82</v>
      </c>
      <c r="C20" s="3" t="s">
        <v>83</v>
      </c>
      <c r="D20" s="3" t="s">
        <v>84</v>
      </c>
      <c r="E20" s="3" t="s">
        <v>85</v>
      </c>
      <c r="F20" s="6" t="s">
        <v>73</v>
      </c>
      <c r="G20" s="6" t="s">
        <v>74</v>
      </c>
      <c r="H20" s="12">
        <v>3519329</v>
      </c>
      <c r="I20" s="6" t="s">
        <v>75</v>
      </c>
      <c r="J20" s="7">
        <v>1128.4000000000001</v>
      </c>
      <c r="K20" s="7">
        <v>4602.6000000000004</v>
      </c>
      <c r="L20" s="2" t="s">
        <v>15</v>
      </c>
      <c r="M20" s="5" t="s">
        <v>86</v>
      </c>
      <c r="N20" s="129">
        <v>9</v>
      </c>
      <c r="O20" s="82" t="s">
        <v>76</v>
      </c>
      <c r="P20" s="75"/>
      <c r="Q20" s="12">
        <v>5822593</v>
      </c>
      <c r="R20" s="76"/>
    </row>
    <row r="21" spans="1:18" s="1" customFormat="1" ht="25.8" customHeight="1">
      <c r="A21" s="83">
        <v>14848</v>
      </c>
      <c r="B21" s="55" t="s">
        <v>77</v>
      </c>
      <c r="C21" s="3" t="s">
        <v>78</v>
      </c>
      <c r="D21" s="3" t="s">
        <v>79</v>
      </c>
      <c r="E21" s="3" t="s">
        <v>80</v>
      </c>
      <c r="F21" s="6" t="s">
        <v>73</v>
      </c>
      <c r="G21" s="6" t="s">
        <v>74</v>
      </c>
      <c r="H21" s="12">
        <v>626087</v>
      </c>
      <c r="I21" s="6" t="s">
        <v>75</v>
      </c>
      <c r="J21" s="7">
        <v>164.3</v>
      </c>
      <c r="K21" s="7">
        <v>225</v>
      </c>
      <c r="L21" s="2" t="s">
        <v>15</v>
      </c>
      <c r="M21" s="5" t="s">
        <v>81</v>
      </c>
      <c r="N21" s="129">
        <v>9</v>
      </c>
      <c r="O21" s="82" t="s">
        <v>76</v>
      </c>
      <c r="P21" s="75"/>
      <c r="Q21" s="12">
        <v>1505950</v>
      </c>
      <c r="R21" s="76"/>
    </row>
    <row r="22" spans="1:18" s="1" customFormat="1" ht="25.8" customHeight="1">
      <c r="A22" s="83">
        <v>14849</v>
      </c>
      <c r="B22" s="55" t="s">
        <v>69</v>
      </c>
      <c r="C22" s="3" t="s">
        <v>70</v>
      </c>
      <c r="D22" s="3" t="s">
        <v>71</v>
      </c>
      <c r="E22" s="3" t="s">
        <v>72</v>
      </c>
      <c r="F22" s="6" t="s">
        <v>73</v>
      </c>
      <c r="G22" s="6" t="s">
        <v>74</v>
      </c>
      <c r="H22" s="12">
        <v>1232784</v>
      </c>
      <c r="I22" s="6" t="s">
        <v>75</v>
      </c>
      <c r="J22" s="7">
        <v>183.5</v>
      </c>
      <c r="K22" s="7">
        <v>276.85000000000002</v>
      </c>
      <c r="L22" s="2" t="s">
        <v>15</v>
      </c>
      <c r="M22" s="5" t="s">
        <v>21</v>
      </c>
      <c r="N22" s="129">
        <v>9</v>
      </c>
      <c r="O22" s="82" t="s">
        <v>76</v>
      </c>
      <c r="P22" s="75"/>
      <c r="Q22" s="12">
        <v>1428040</v>
      </c>
      <c r="R22" s="76"/>
    </row>
    <row r="23" spans="1:18" s="1" customFormat="1" ht="25.8" customHeight="1">
      <c r="A23" s="83">
        <v>14850</v>
      </c>
      <c r="B23" s="55" t="s">
        <v>120</v>
      </c>
      <c r="C23" s="3" t="s">
        <v>143</v>
      </c>
      <c r="D23" s="3" t="s">
        <v>144</v>
      </c>
      <c r="E23" s="3" t="s">
        <v>145</v>
      </c>
      <c r="F23" s="6" t="s">
        <v>73</v>
      </c>
      <c r="G23" s="6" t="s">
        <v>74</v>
      </c>
      <c r="H23" s="12">
        <v>209818</v>
      </c>
      <c r="I23" s="6" t="s">
        <v>146</v>
      </c>
      <c r="J23" s="7">
        <v>352.5</v>
      </c>
      <c r="K23" s="7">
        <v>910</v>
      </c>
      <c r="L23" s="2" t="s">
        <v>15</v>
      </c>
      <c r="M23" s="5" t="s">
        <v>86</v>
      </c>
      <c r="N23" s="129">
        <v>12</v>
      </c>
      <c r="O23" s="82" t="s">
        <v>76</v>
      </c>
      <c r="P23" s="75"/>
      <c r="Q23" s="12">
        <v>112613</v>
      </c>
      <c r="R23" s="76"/>
    </row>
    <row r="24" spans="1:18" ht="24.6">
      <c r="A24" s="89"/>
      <c r="B24" s="90"/>
      <c r="C24" s="26"/>
      <c r="D24" s="26"/>
      <c r="E24" s="26"/>
      <c r="F24" s="91"/>
      <c r="G24" s="14" t="s">
        <v>14</v>
      </c>
      <c r="H24" s="52">
        <f>SUM(H20:H23)</f>
        <v>5588018</v>
      </c>
      <c r="I24" s="53"/>
      <c r="J24" s="54">
        <f>SUM(J20:J23)</f>
        <v>1828.7</v>
      </c>
      <c r="K24" s="54">
        <f>SUM(K20:K23)</f>
        <v>6014.4500000000007</v>
      </c>
      <c r="L24" s="32"/>
      <c r="M24" s="99"/>
      <c r="N24" s="100"/>
      <c r="O24" s="105" t="s">
        <v>53</v>
      </c>
      <c r="P24" s="106"/>
      <c r="Q24" s="101">
        <f>SUM(Q20:Q23)</f>
        <v>8869196</v>
      </c>
      <c r="R24" s="107">
        <f>SUM(R20:R23)</f>
        <v>0</v>
      </c>
    </row>
    <row r="25" spans="1:18" ht="6" customHeight="1" thickBot="1">
      <c r="A25" s="89"/>
      <c r="B25" s="90"/>
      <c r="C25" s="26"/>
      <c r="D25" s="26"/>
      <c r="E25" s="26"/>
      <c r="F25" s="91"/>
      <c r="G25" s="92"/>
      <c r="H25" s="93"/>
      <c r="I25" s="94"/>
      <c r="J25" s="96"/>
      <c r="K25" s="96"/>
      <c r="L25" s="95"/>
      <c r="M25" s="95"/>
      <c r="N25" s="95"/>
      <c r="O25" s="97"/>
      <c r="P25" s="97"/>
      <c r="Q25" s="98"/>
      <c r="R25" s="97"/>
    </row>
    <row r="26" spans="1:18" ht="18.75" customHeight="1">
      <c r="A26" s="182" t="s">
        <v>13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4"/>
      <c r="O26" s="166" t="s">
        <v>48</v>
      </c>
      <c r="P26" s="167"/>
      <c r="Q26" s="167"/>
      <c r="R26" s="168"/>
    </row>
    <row r="27" spans="1:18" s="1" customFormat="1" ht="15" thickBot="1">
      <c r="A27" s="180"/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5"/>
      <c r="N27"/>
      <c r="O27" s="169"/>
      <c r="P27" s="170"/>
      <c r="Q27" s="170"/>
      <c r="R27" s="171"/>
    </row>
    <row r="28" spans="1:18" s="1" customFormat="1">
      <c r="A28" s="139" t="s">
        <v>0</v>
      </c>
      <c r="B28" s="196" t="s">
        <v>1</v>
      </c>
      <c r="C28" s="139" t="s">
        <v>2</v>
      </c>
      <c r="D28" s="139" t="s">
        <v>3</v>
      </c>
      <c r="E28" s="139" t="s">
        <v>4</v>
      </c>
      <c r="F28" s="139" t="s">
        <v>5</v>
      </c>
      <c r="G28" s="139" t="s">
        <v>6</v>
      </c>
      <c r="H28" s="139" t="s">
        <v>7</v>
      </c>
      <c r="I28" s="139" t="s">
        <v>8</v>
      </c>
      <c r="J28" s="139" t="s">
        <v>11</v>
      </c>
      <c r="K28" s="165" t="s">
        <v>20</v>
      </c>
      <c r="L28" s="139" t="s">
        <v>9</v>
      </c>
      <c r="M28" s="198" t="s">
        <v>10</v>
      </c>
      <c r="N28"/>
      <c r="O28" s="194" t="s">
        <v>49</v>
      </c>
      <c r="P28" s="194" t="s">
        <v>50</v>
      </c>
      <c r="Q28" s="194" t="s">
        <v>51</v>
      </c>
      <c r="R28" s="194" t="s">
        <v>52</v>
      </c>
    </row>
    <row r="29" spans="1:18" s="1" customFormat="1" ht="30" customHeight="1">
      <c r="A29" s="139"/>
      <c r="B29" s="196"/>
      <c r="C29" s="139"/>
      <c r="D29" s="139"/>
      <c r="E29" s="139"/>
      <c r="F29" s="190"/>
      <c r="G29" s="190"/>
      <c r="H29" s="190"/>
      <c r="I29" s="190"/>
      <c r="J29" s="190"/>
      <c r="K29" s="139"/>
      <c r="L29" s="190"/>
      <c r="M29" s="199"/>
      <c r="N29"/>
      <c r="O29" s="195"/>
      <c r="P29" s="195"/>
      <c r="Q29" s="195"/>
      <c r="R29" s="195"/>
    </row>
    <row r="30" spans="1:18" s="1" customFormat="1" ht="15" thickBot="1">
      <c r="A30" s="140"/>
      <c r="B30" s="197"/>
      <c r="C30" s="140"/>
      <c r="D30" s="140"/>
      <c r="E30" s="140"/>
      <c r="F30" s="191"/>
      <c r="G30" s="191"/>
      <c r="H30" s="191"/>
      <c r="I30" s="191"/>
      <c r="J30" s="191"/>
      <c r="K30" s="140"/>
      <c r="L30" s="191"/>
      <c r="M30" s="200"/>
      <c r="N30"/>
      <c r="O30" s="195"/>
      <c r="P30" s="195"/>
      <c r="Q30" s="195"/>
      <c r="R30" s="195"/>
    </row>
    <row r="31" spans="1:18" s="1" customFormat="1" ht="30" customHeight="1">
      <c r="A31" s="83">
        <v>52</v>
      </c>
      <c r="B31" s="55" t="s">
        <v>87</v>
      </c>
      <c r="C31" s="3" t="s">
        <v>88</v>
      </c>
      <c r="D31" s="3" t="s">
        <v>89</v>
      </c>
      <c r="E31" s="3" t="s">
        <v>90</v>
      </c>
      <c r="F31" s="5" t="s">
        <v>73</v>
      </c>
      <c r="G31" s="6" t="s">
        <v>91</v>
      </c>
      <c r="H31" s="13">
        <v>215263</v>
      </c>
      <c r="I31" s="6" t="s">
        <v>92</v>
      </c>
      <c r="J31" s="7">
        <v>189.4</v>
      </c>
      <c r="K31" s="7">
        <v>400</v>
      </c>
      <c r="L31" s="6" t="s">
        <v>93</v>
      </c>
      <c r="M31" s="5" t="s">
        <v>86</v>
      </c>
      <c r="N31"/>
      <c r="O31" s="82" t="s">
        <v>76</v>
      </c>
      <c r="P31" s="82"/>
      <c r="Q31" s="12">
        <v>589290</v>
      </c>
      <c r="R31" s="76"/>
    </row>
    <row r="32" spans="1:18" s="1" customFormat="1" ht="30" customHeight="1">
      <c r="A32" s="83">
        <v>53</v>
      </c>
      <c r="B32" s="55" t="s">
        <v>94</v>
      </c>
      <c r="C32" s="3" t="s">
        <v>95</v>
      </c>
      <c r="D32" s="3" t="s">
        <v>96</v>
      </c>
      <c r="E32" s="4" t="s">
        <v>97</v>
      </c>
      <c r="F32" s="5" t="s">
        <v>73</v>
      </c>
      <c r="G32" s="10" t="s">
        <v>74</v>
      </c>
      <c r="H32" s="13">
        <v>123831</v>
      </c>
      <c r="I32" s="84" t="s">
        <v>92</v>
      </c>
      <c r="J32" s="7">
        <v>419.48</v>
      </c>
      <c r="K32" s="77">
        <v>1980.8</v>
      </c>
      <c r="L32" s="6" t="s">
        <v>93</v>
      </c>
      <c r="M32" s="5" t="s">
        <v>98</v>
      </c>
      <c r="N32"/>
      <c r="O32" s="82" t="s">
        <v>76</v>
      </c>
      <c r="P32" s="82"/>
      <c r="Q32" s="12">
        <v>209987</v>
      </c>
      <c r="R32" s="76"/>
    </row>
    <row r="33" spans="1:18" s="1" customFormat="1" ht="30" customHeight="1">
      <c r="A33" s="83">
        <v>54</v>
      </c>
      <c r="B33" s="55" t="s">
        <v>99</v>
      </c>
      <c r="C33" s="3" t="s">
        <v>100</v>
      </c>
      <c r="D33" s="3" t="s">
        <v>101</v>
      </c>
      <c r="E33" s="3" t="s">
        <v>102</v>
      </c>
      <c r="F33" s="5" t="s">
        <v>73</v>
      </c>
      <c r="G33" s="10" t="s">
        <v>74</v>
      </c>
      <c r="H33" s="13">
        <v>110315</v>
      </c>
      <c r="I33" s="6" t="s">
        <v>92</v>
      </c>
      <c r="J33" s="7">
        <v>113.21</v>
      </c>
      <c r="K33" s="8">
        <v>161.5</v>
      </c>
      <c r="L33" s="6" t="s">
        <v>93</v>
      </c>
      <c r="M33" s="5" t="s">
        <v>103</v>
      </c>
      <c r="N33"/>
      <c r="O33" s="82" t="s">
        <v>76</v>
      </c>
      <c r="P33" s="82"/>
      <c r="Q33" s="12">
        <v>700310</v>
      </c>
      <c r="R33" s="76"/>
    </row>
    <row r="34" spans="1:18" s="1" customFormat="1" ht="30" customHeight="1">
      <c r="A34" s="83">
        <v>55</v>
      </c>
      <c r="B34" s="55" t="s">
        <v>99</v>
      </c>
      <c r="C34" s="3" t="s">
        <v>104</v>
      </c>
      <c r="D34" s="3" t="s">
        <v>105</v>
      </c>
      <c r="E34" s="3" t="s">
        <v>106</v>
      </c>
      <c r="F34" s="5" t="s">
        <v>73</v>
      </c>
      <c r="G34" s="10" t="s">
        <v>74</v>
      </c>
      <c r="H34" s="13">
        <v>145720</v>
      </c>
      <c r="I34" s="6" t="s">
        <v>92</v>
      </c>
      <c r="J34" s="7">
        <v>132.58000000000001</v>
      </c>
      <c r="K34" s="8">
        <v>224.2</v>
      </c>
      <c r="L34" s="6" t="s">
        <v>93</v>
      </c>
      <c r="M34" s="5" t="s">
        <v>103</v>
      </c>
      <c r="N34"/>
      <c r="O34" s="82" t="s">
        <v>76</v>
      </c>
      <c r="P34" s="82"/>
      <c r="Q34" s="12">
        <v>636831</v>
      </c>
      <c r="R34" s="76"/>
    </row>
    <row r="35" spans="1:18" s="1" customFormat="1" ht="30" customHeight="1">
      <c r="A35" s="83">
        <v>56</v>
      </c>
      <c r="B35" s="55" t="s">
        <v>107</v>
      </c>
      <c r="C35" s="3" t="s">
        <v>108</v>
      </c>
      <c r="D35" s="3" t="s">
        <v>109</v>
      </c>
      <c r="E35" s="3" t="s">
        <v>110</v>
      </c>
      <c r="F35" s="6" t="s">
        <v>73</v>
      </c>
      <c r="G35" s="10" t="s">
        <v>74</v>
      </c>
      <c r="H35" s="13">
        <v>90437</v>
      </c>
      <c r="I35" s="6" t="s">
        <v>92</v>
      </c>
      <c r="J35" s="7">
        <v>83.57</v>
      </c>
      <c r="K35" s="78">
        <v>209</v>
      </c>
      <c r="L35" s="6" t="s">
        <v>93</v>
      </c>
      <c r="M35" s="5" t="s">
        <v>103</v>
      </c>
      <c r="N35"/>
      <c r="O35" s="82" t="s">
        <v>76</v>
      </c>
      <c r="P35" s="82"/>
      <c r="Q35" s="12">
        <v>11698</v>
      </c>
      <c r="R35" s="76"/>
    </row>
    <row r="36" spans="1:18" s="1" customFormat="1" ht="30" customHeight="1">
      <c r="A36" s="83">
        <v>57</v>
      </c>
      <c r="B36" s="55" t="s">
        <v>120</v>
      </c>
      <c r="C36" s="3" t="s">
        <v>126</v>
      </c>
      <c r="D36" s="3" t="s">
        <v>127</v>
      </c>
      <c r="E36" s="3" t="s">
        <v>128</v>
      </c>
      <c r="F36" s="6" t="s">
        <v>73</v>
      </c>
      <c r="G36" s="10" t="s">
        <v>74</v>
      </c>
      <c r="H36" s="13">
        <v>154727</v>
      </c>
      <c r="I36" s="6" t="s">
        <v>92</v>
      </c>
      <c r="J36" s="7">
        <v>256.18</v>
      </c>
      <c r="K36" s="78">
        <v>638.64</v>
      </c>
      <c r="L36" s="6" t="s">
        <v>93</v>
      </c>
      <c r="M36" s="5" t="s">
        <v>81</v>
      </c>
      <c r="N36"/>
      <c r="O36" s="82" t="s">
        <v>76</v>
      </c>
      <c r="P36" s="82"/>
      <c r="Q36" s="12">
        <v>149124</v>
      </c>
      <c r="R36" s="76"/>
    </row>
    <row r="37" spans="1:18" s="1" customFormat="1" ht="66" customHeight="1">
      <c r="A37" s="83">
        <v>58</v>
      </c>
      <c r="B37" s="55" t="s">
        <v>120</v>
      </c>
      <c r="C37" s="3" t="s">
        <v>121</v>
      </c>
      <c r="D37" s="3" t="s">
        <v>122</v>
      </c>
      <c r="E37" s="3" t="s">
        <v>123</v>
      </c>
      <c r="F37" s="6" t="s">
        <v>73</v>
      </c>
      <c r="G37" s="10" t="s">
        <v>124</v>
      </c>
      <c r="H37" s="13">
        <v>420984</v>
      </c>
      <c r="I37" s="6" t="s">
        <v>125</v>
      </c>
      <c r="J37" s="7">
        <v>57</v>
      </c>
      <c r="K37" s="78">
        <v>89325</v>
      </c>
      <c r="L37" s="6" t="s">
        <v>93</v>
      </c>
      <c r="M37" s="5" t="s">
        <v>98</v>
      </c>
      <c r="N37"/>
      <c r="O37" s="82"/>
      <c r="P37" s="82" t="s">
        <v>76</v>
      </c>
      <c r="Q37" s="12"/>
      <c r="R37" s="76"/>
    </row>
    <row r="38" spans="1:18" s="1" customFormat="1" ht="65.400000000000006" customHeight="1">
      <c r="A38" s="83">
        <v>59</v>
      </c>
      <c r="B38" s="55" t="s">
        <v>134</v>
      </c>
      <c r="C38" s="3" t="s">
        <v>135</v>
      </c>
      <c r="D38" s="3" t="s">
        <v>136</v>
      </c>
      <c r="E38" s="3" t="s">
        <v>137</v>
      </c>
      <c r="F38" s="6" t="s">
        <v>73</v>
      </c>
      <c r="G38" s="10" t="s">
        <v>138</v>
      </c>
      <c r="H38" s="13">
        <v>200000</v>
      </c>
      <c r="I38" s="6" t="s">
        <v>125</v>
      </c>
      <c r="J38" s="7">
        <v>135.4</v>
      </c>
      <c r="K38" s="78">
        <v>31770.45</v>
      </c>
      <c r="L38" s="6" t="s">
        <v>93</v>
      </c>
      <c r="M38" s="5" t="s">
        <v>98</v>
      </c>
      <c r="N38"/>
      <c r="O38" s="82" t="s">
        <v>76</v>
      </c>
      <c r="P38" s="82"/>
      <c r="Q38" s="12">
        <v>3624484</v>
      </c>
      <c r="R38" s="76"/>
    </row>
    <row r="39" spans="1:18" s="1" customFormat="1" ht="60" customHeight="1">
      <c r="A39" s="83">
        <v>60</v>
      </c>
      <c r="B39" s="55" t="s">
        <v>139</v>
      </c>
      <c r="C39" s="3" t="s">
        <v>140</v>
      </c>
      <c r="D39" s="3" t="s">
        <v>142</v>
      </c>
      <c r="E39" s="3" t="s">
        <v>141</v>
      </c>
      <c r="F39" s="6" t="s">
        <v>73</v>
      </c>
      <c r="G39" s="10" t="s">
        <v>91</v>
      </c>
      <c r="H39" s="13">
        <v>11613</v>
      </c>
      <c r="I39" s="6" t="s">
        <v>125</v>
      </c>
      <c r="J39" s="7">
        <v>49.99</v>
      </c>
      <c r="K39" s="78">
        <v>556.4</v>
      </c>
      <c r="L39" s="6" t="s">
        <v>93</v>
      </c>
      <c r="M39" s="5" t="s">
        <v>103</v>
      </c>
      <c r="N39"/>
      <c r="O39" s="82"/>
      <c r="P39" s="82" t="s">
        <v>76</v>
      </c>
      <c r="Q39" s="12"/>
      <c r="R39" s="76"/>
    </row>
    <row r="40" spans="1:18" s="1" customFormat="1" ht="64.8" customHeight="1">
      <c r="A40" s="83">
        <v>61</v>
      </c>
      <c r="B40" s="55" t="s">
        <v>147</v>
      </c>
      <c r="C40" s="3" t="s">
        <v>148</v>
      </c>
      <c r="D40" s="3" t="s">
        <v>149</v>
      </c>
      <c r="E40" s="3" t="s">
        <v>150</v>
      </c>
      <c r="F40" s="6" t="s">
        <v>73</v>
      </c>
      <c r="G40" s="10" t="s">
        <v>151</v>
      </c>
      <c r="H40" s="13">
        <v>35162</v>
      </c>
      <c r="I40" s="6" t="s">
        <v>125</v>
      </c>
      <c r="J40" s="7">
        <v>35.659999999999997</v>
      </c>
      <c r="K40" s="78">
        <v>1285.5</v>
      </c>
      <c r="L40" s="6" t="s">
        <v>93</v>
      </c>
      <c r="M40" s="5" t="s">
        <v>103</v>
      </c>
      <c r="N40"/>
      <c r="O40" s="82" t="s">
        <v>76</v>
      </c>
      <c r="P40" s="82"/>
      <c r="Q40" s="12">
        <v>10034</v>
      </c>
      <c r="R40" s="76"/>
    </row>
    <row r="41" spans="1:18" ht="52.5" customHeight="1" thickBot="1">
      <c r="A41" s="9"/>
      <c r="B41" s="9"/>
      <c r="C41" s="9"/>
      <c r="D41" s="9"/>
      <c r="E41" s="9"/>
      <c r="F41" s="9"/>
      <c r="G41" s="14" t="s">
        <v>14</v>
      </c>
      <c r="H41" s="52">
        <f>SUM(H31:H40)</f>
        <v>1508052</v>
      </c>
      <c r="I41" s="53"/>
      <c r="J41" s="54">
        <f>SUM(J31:J40)</f>
        <v>1472.4700000000003</v>
      </c>
      <c r="K41" s="54">
        <f>SUM(K31:K40)</f>
        <v>126551.48999999999</v>
      </c>
      <c r="L41" s="9"/>
      <c r="M41" s="9"/>
      <c r="O41" s="104" t="s">
        <v>53</v>
      </c>
      <c r="P41" s="104"/>
      <c r="Q41" s="52">
        <f>SUM(Q31:Q40)</f>
        <v>5931758</v>
      </c>
      <c r="R41" s="53">
        <f>SUM(R31:R40)</f>
        <v>0</v>
      </c>
    </row>
    <row r="42" spans="1:18" ht="31.8" customHeight="1">
      <c r="A42" s="109" t="s">
        <v>129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1"/>
      <c r="M42" s="108"/>
      <c r="N42" s="73"/>
      <c r="O42" s="210" t="s">
        <v>48</v>
      </c>
      <c r="P42" s="211"/>
      <c r="Q42" s="211"/>
      <c r="R42" s="212"/>
    </row>
    <row r="43" spans="1:18" ht="28.8" customHeight="1">
      <c r="A43" s="112" t="s">
        <v>61</v>
      </c>
      <c r="B43" s="113" t="s">
        <v>62</v>
      </c>
      <c r="C43" s="113" t="s">
        <v>2</v>
      </c>
      <c r="D43" s="113" t="s">
        <v>3</v>
      </c>
      <c r="E43" s="113" t="s">
        <v>4</v>
      </c>
      <c r="F43" s="113" t="s">
        <v>5</v>
      </c>
      <c r="G43" s="114" t="s">
        <v>6</v>
      </c>
      <c r="H43" s="114" t="s">
        <v>7</v>
      </c>
      <c r="I43" s="114" t="s">
        <v>63</v>
      </c>
      <c r="J43" s="114" t="s">
        <v>65</v>
      </c>
      <c r="K43" s="114" t="s">
        <v>64</v>
      </c>
      <c r="L43" s="115" t="s">
        <v>10</v>
      </c>
      <c r="M43" s="9"/>
      <c r="O43" s="126" t="s">
        <v>49</v>
      </c>
      <c r="P43" s="126" t="s">
        <v>50</v>
      </c>
      <c r="Q43" s="126" t="s">
        <v>51</v>
      </c>
      <c r="R43" s="126" t="s">
        <v>52</v>
      </c>
    </row>
    <row r="44" spans="1:18" ht="52.8">
      <c r="A44" s="116">
        <v>59</v>
      </c>
      <c r="B44" s="117" t="s">
        <v>120</v>
      </c>
      <c r="C44" s="118" t="s">
        <v>130</v>
      </c>
      <c r="D44" s="119" t="s">
        <v>131</v>
      </c>
      <c r="E44" s="138" t="s">
        <v>132</v>
      </c>
      <c r="F44" s="119" t="s">
        <v>73</v>
      </c>
      <c r="G44" s="120" t="s">
        <v>74</v>
      </c>
      <c r="H44" s="136">
        <v>84290</v>
      </c>
      <c r="I44" s="137" t="s">
        <v>133</v>
      </c>
      <c r="J44" s="130">
        <v>1</v>
      </c>
      <c r="K44" s="120" t="s">
        <v>93</v>
      </c>
      <c r="L44" s="119" t="s">
        <v>103</v>
      </c>
      <c r="O44" s="128"/>
      <c r="P44" s="128"/>
      <c r="Q44" s="12"/>
      <c r="R44" s="128"/>
    </row>
    <row r="45" spans="1:18" ht="25.2" thickBot="1">
      <c r="A45" s="59"/>
      <c r="B45" s="59"/>
      <c r="C45" s="59"/>
      <c r="D45" s="59"/>
      <c r="E45" s="59"/>
      <c r="F45" s="59"/>
      <c r="G45" s="81" t="s">
        <v>14</v>
      </c>
      <c r="H45" s="121">
        <f>SUM(H44:H44)</f>
        <v>84290</v>
      </c>
      <c r="I45" s="122"/>
      <c r="J45" s="123">
        <f>SUM(J44:J44)</f>
        <v>1</v>
      </c>
      <c r="K45" s="86"/>
      <c r="L45" s="59"/>
      <c r="O45" s="104" t="s">
        <v>53</v>
      </c>
      <c r="P45" s="104"/>
      <c r="Q45" s="52">
        <f>SUM(Q44:Q44)</f>
        <v>0</v>
      </c>
      <c r="R45" s="53">
        <f>SUM(R44:R44)</f>
        <v>0</v>
      </c>
    </row>
    <row r="46" spans="1:18" ht="15" thickTop="1">
      <c r="A46" s="213" t="s">
        <v>25</v>
      </c>
      <c r="B46" s="214"/>
      <c r="C46" s="146" t="s">
        <v>2</v>
      </c>
      <c r="D46" s="146" t="s">
        <v>26</v>
      </c>
      <c r="E46" s="146" t="s">
        <v>4</v>
      </c>
      <c r="F46" s="146" t="s">
        <v>5</v>
      </c>
      <c r="G46" s="205" t="s">
        <v>6</v>
      </c>
      <c r="H46" s="208" t="s">
        <v>7</v>
      </c>
      <c r="I46" s="208" t="s">
        <v>27</v>
      </c>
      <c r="J46" s="208" t="s">
        <v>24</v>
      </c>
      <c r="K46" s="208" t="s">
        <v>9</v>
      </c>
      <c r="L46" s="141" t="s">
        <v>10</v>
      </c>
    </row>
    <row r="47" spans="1:18" ht="15" thickBot="1">
      <c r="A47" s="215"/>
      <c r="B47" s="216"/>
      <c r="C47" s="147"/>
      <c r="D47" s="147"/>
      <c r="E47" s="147"/>
      <c r="F47" s="147"/>
      <c r="G47" s="206"/>
      <c r="H47" s="142"/>
      <c r="I47" s="142"/>
      <c r="J47" s="142"/>
      <c r="K47" s="142"/>
      <c r="L47" s="142"/>
    </row>
    <row r="48" spans="1:18" ht="15" thickBot="1">
      <c r="A48" s="144"/>
      <c r="B48" s="145"/>
      <c r="C48" s="147"/>
      <c r="D48" s="147"/>
      <c r="E48" s="147"/>
      <c r="F48" s="147"/>
      <c r="G48" s="206"/>
      <c r="H48" s="142"/>
      <c r="I48" s="142"/>
      <c r="J48" s="142"/>
      <c r="K48" s="142"/>
      <c r="L48" s="142"/>
    </row>
    <row r="49" spans="1:18" ht="15" thickTop="1">
      <c r="A49" s="203" t="s">
        <v>29</v>
      </c>
      <c r="B49" s="146" t="s">
        <v>30</v>
      </c>
      <c r="C49" s="147"/>
      <c r="D49" s="147"/>
      <c r="E49" s="147"/>
      <c r="F49" s="147"/>
      <c r="G49" s="206"/>
      <c r="H49" s="142"/>
      <c r="I49" s="142"/>
      <c r="J49" s="142"/>
      <c r="K49" s="142"/>
      <c r="L49" s="142"/>
    </row>
    <row r="50" spans="1:18" ht="15" thickBot="1">
      <c r="A50" s="204"/>
      <c r="B50" s="148"/>
      <c r="C50" s="148"/>
      <c r="D50" s="148"/>
      <c r="E50" s="148"/>
      <c r="F50" s="148"/>
      <c r="G50" s="207"/>
      <c r="H50" s="143"/>
      <c r="I50" s="209"/>
      <c r="J50" s="143"/>
      <c r="K50" s="209"/>
      <c r="L50" s="143"/>
    </row>
    <row r="51" spans="1:18" ht="21">
      <c r="A51" s="124" t="s">
        <v>112</v>
      </c>
      <c r="B51" s="152" t="s">
        <v>113</v>
      </c>
      <c r="C51" s="153" t="s">
        <v>114</v>
      </c>
      <c r="D51" s="153" t="s">
        <v>115</v>
      </c>
      <c r="E51" s="153" t="s">
        <v>116</v>
      </c>
      <c r="F51" s="149" t="s">
        <v>73</v>
      </c>
      <c r="G51" s="149" t="s">
        <v>117</v>
      </c>
      <c r="H51" s="150">
        <v>16019272</v>
      </c>
      <c r="I51" s="149" t="s">
        <v>118</v>
      </c>
      <c r="J51" s="151">
        <v>3223.97</v>
      </c>
      <c r="K51" s="149" t="s">
        <v>15</v>
      </c>
      <c r="L51" s="149" t="s">
        <v>119</v>
      </c>
    </row>
    <row r="52" spans="1:18" ht="21">
      <c r="A52" s="124" t="s">
        <v>111</v>
      </c>
      <c r="B52" s="149"/>
      <c r="C52" s="153"/>
      <c r="D52" s="153"/>
      <c r="E52" s="153"/>
      <c r="F52" s="149"/>
      <c r="G52" s="149"/>
      <c r="H52" s="150"/>
      <c r="I52" s="149"/>
      <c r="J52" s="151"/>
      <c r="K52" s="149"/>
      <c r="L52" s="149"/>
    </row>
    <row r="53" spans="1:18" ht="24.6">
      <c r="A53" s="59"/>
      <c r="B53" s="59"/>
      <c r="C53" s="59"/>
      <c r="D53" s="59"/>
      <c r="E53" s="59"/>
      <c r="F53" s="59"/>
      <c r="G53" s="131" t="s">
        <v>14</v>
      </c>
      <c r="H53" s="132">
        <f>SUM(H51:H52)</f>
        <v>16019272</v>
      </c>
      <c r="I53" s="133"/>
      <c r="J53" s="134"/>
      <c r="K53" s="86"/>
      <c r="L53" s="59"/>
    </row>
    <row r="54" spans="1:18" ht="24.6">
      <c r="G54" s="125" t="s">
        <v>58</v>
      </c>
      <c r="H54" s="135">
        <v>23199632</v>
      </c>
      <c r="I54" s="81"/>
      <c r="J54" s="103" t="e">
        <f>SUM(#REF!,J24,J41,J53,J44)</f>
        <v>#REF!</v>
      </c>
      <c r="K54" s="103">
        <f>SUM(K41,K24)</f>
        <v>132565.94</v>
      </c>
      <c r="L54" s="87"/>
      <c r="O54" s="201" t="s">
        <v>58</v>
      </c>
      <c r="P54" s="202"/>
      <c r="Q54" s="102">
        <f>SUM(Q24,Q41,Q45)</f>
        <v>14800954</v>
      </c>
      <c r="R54" s="127">
        <f>SUM(R41,R24)</f>
        <v>0</v>
      </c>
    </row>
    <row r="55" spans="1:18">
      <c r="E55" t="s">
        <v>60</v>
      </c>
    </row>
    <row r="56" spans="1:18" ht="25.8">
      <c r="E56" s="85" t="s">
        <v>59</v>
      </c>
    </row>
    <row r="57" spans="1:18" ht="25.8">
      <c r="E57" s="85" t="s">
        <v>54</v>
      </c>
    </row>
    <row r="58" spans="1:18" ht="25.8">
      <c r="E58" s="85" t="s">
        <v>55</v>
      </c>
    </row>
    <row r="59" spans="1:18">
      <c r="B59" s="88">
        <f ca="1">TODAY()</f>
        <v>45873</v>
      </c>
    </row>
    <row r="60" spans="1:18">
      <c r="A60" t="s">
        <v>56</v>
      </c>
    </row>
    <row r="61" spans="1:18" ht="15.6">
      <c r="A61" s="95" t="s">
        <v>68</v>
      </c>
    </row>
  </sheetData>
  <mergeCells count="70">
    <mergeCell ref="O54:P54"/>
    <mergeCell ref="O28:O30"/>
    <mergeCell ref="P28:P30"/>
    <mergeCell ref="L51:L52"/>
    <mergeCell ref="A28:A30"/>
    <mergeCell ref="A49:A50"/>
    <mergeCell ref="B49:B50"/>
    <mergeCell ref="G46:G50"/>
    <mergeCell ref="H46:H50"/>
    <mergeCell ref="I46:I50"/>
    <mergeCell ref="J46:J50"/>
    <mergeCell ref="K46:K50"/>
    <mergeCell ref="O42:R42"/>
    <mergeCell ref="A46:B47"/>
    <mergeCell ref="Q28:Q30"/>
    <mergeCell ref="R28:R30"/>
    <mergeCell ref="B28:B30"/>
    <mergeCell ref="E28:E30"/>
    <mergeCell ref="C28:C30"/>
    <mergeCell ref="H28:H30"/>
    <mergeCell ref="L28:L30"/>
    <mergeCell ref="K28:K30"/>
    <mergeCell ref="J28:J30"/>
    <mergeCell ref="G28:G30"/>
    <mergeCell ref="D28:D30"/>
    <mergeCell ref="F28:F30"/>
    <mergeCell ref="M28:M30"/>
    <mergeCell ref="I28:I30"/>
    <mergeCell ref="O26:R27"/>
    <mergeCell ref="A6:M7"/>
    <mergeCell ref="A14:M15"/>
    <mergeCell ref="A26:M27"/>
    <mergeCell ref="A8:M11"/>
    <mergeCell ref="G16:G18"/>
    <mergeCell ref="H16:H18"/>
    <mergeCell ref="I16:I18"/>
    <mergeCell ref="E16:E18"/>
    <mergeCell ref="F16:F18"/>
    <mergeCell ref="J16:J18"/>
    <mergeCell ref="M16:M18"/>
    <mergeCell ref="C16:C18"/>
    <mergeCell ref="K16:K18"/>
    <mergeCell ref="L16:L18"/>
    <mergeCell ref="A16:A18"/>
    <mergeCell ref="O8:R11"/>
    <mergeCell ref="N14:N15"/>
    <mergeCell ref="N16:N18"/>
    <mergeCell ref="O14:R15"/>
    <mergeCell ref="O16:O18"/>
    <mergeCell ref="P16:P18"/>
    <mergeCell ref="Q16:Q18"/>
    <mergeCell ref="R16:R18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D16:D18"/>
    <mergeCell ref="B16:B18"/>
    <mergeCell ref="L46:L50"/>
    <mergeCell ref="A48:B48"/>
    <mergeCell ref="C46:C50"/>
    <mergeCell ref="D46:D50"/>
    <mergeCell ref="E46:E50"/>
    <mergeCell ref="F46:F50"/>
  </mergeCells>
  <phoneticPr fontId="31" type="noConversion"/>
  <printOptions horizontalCentered="1"/>
  <pageMargins left="0.23622047244094491" right="0.23622047244094491" top="0.74803149606299213" bottom="0.74803149606299213" header="0.31496062992125984" footer="0.31496062992125984"/>
  <pageSetup paperSize="41" scale="37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opLeftCell="A34" workbookViewId="0">
      <selection activeCell="E26" sqref="E26"/>
    </sheetView>
  </sheetViews>
  <sheetFormatPr baseColWidth="10" defaultRowHeight="14.4"/>
  <cols>
    <col min="1" max="1" width="9.44140625" customWidth="1"/>
    <col min="2" max="2" width="10.6640625" customWidth="1"/>
    <col min="3" max="3" width="44.109375" customWidth="1"/>
    <col min="4" max="4" width="36.44140625" customWidth="1"/>
    <col min="5" max="5" width="24.44140625" customWidth="1"/>
    <col min="8" max="8" width="14.88671875" customWidth="1"/>
    <col min="9" max="9" width="19.88671875" customWidth="1"/>
    <col min="10" max="10" width="14.109375" customWidth="1"/>
    <col min="11" max="11" width="13.44140625" customWidth="1"/>
    <col min="12" max="12" width="15.5546875" customWidth="1"/>
  </cols>
  <sheetData>
    <row r="2" spans="1:12" ht="15" thickBot="1"/>
    <row r="3" spans="1:12" ht="28.8" thickBot="1">
      <c r="A3" s="15" t="s">
        <v>23</v>
      </c>
      <c r="B3" s="16"/>
      <c r="C3" s="16"/>
      <c r="D3" s="16"/>
      <c r="E3" s="16"/>
      <c r="F3" s="16"/>
      <c r="G3" s="17"/>
      <c r="H3" s="18"/>
      <c r="I3" s="16"/>
      <c r="J3" s="19"/>
      <c r="K3" s="16"/>
      <c r="L3" s="20"/>
    </row>
    <row r="4" spans="1:12" ht="15" customHeight="1">
      <c r="A4" s="233"/>
      <c r="B4" s="234"/>
      <c r="C4" s="37"/>
      <c r="D4" s="37"/>
      <c r="E4" s="37"/>
      <c r="F4" s="37"/>
      <c r="G4" s="38"/>
      <c r="H4" s="235" t="s">
        <v>7</v>
      </c>
      <c r="I4" s="238" t="s">
        <v>27</v>
      </c>
      <c r="J4" s="235" t="s">
        <v>24</v>
      </c>
      <c r="K4" s="238" t="s">
        <v>9</v>
      </c>
      <c r="L4" s="235" t="s">
        <v>10</v>
      </c>
    </row>
    <row r="5" spans="1:12" ht="11.25" customHeight="1" thickBot="1">
      <c r="A5" s="239" t="s">
        <v>25</v>
      </c>
      <c r="B5" s="240"/>
      <c r="C5" s="39" t="s">
        <v>2</v>
      </c>
      <c r="D5" s="39" t="s">
        <v>26</v>
      </c>
      <c r="E5" s="39" t="s">
        <v>4</v>
      </c>
      <c r="F5" s="39" t="s">
        <v>5</v>
      </c>
      <c r="G5" s="40" t="s">
        <v>6</v>
      </c>
      <c r="H5" s="236"/>
      <c r="I5" s="236"/>
      <c r="J5" s="236"/>
      <c r="K5" s="236"/>
      <c r="L5" s="236"/>
    </row>
    <row r="6" spans="1:12" ht="15.75" hidden="1" customHeight="1" thickBot="1">
      <c r="A6" s="241"/>
      <c r="B6" s="242"/>
      <c r="C6" s="41"/>
      <c r="D6" s="41"/>
      <c r="E6" s="41"/>
      <c r="F6" s="41"/>
      <c r="G6" s="40" t="s">
        <v>28</v>
      </c>
      <c r="H6" s="236"/>
      <c r="I6" s="236"/>
      <c r="J6" s="236"/>
      <c r="K6" s="236"/>
      <c r="L6" s="236"/>
    </row>
    <row r="7" spans="1:12">
      <c r="A7" s="42"/>
      <c r="B7" s="43"/>
      <c r="C7" s="41"/>
      <c r="D7" s="41"/>
      <c r="E7" s="41"/>
      <c r="F7" s="41"/>
      <c r="G7" s="40"/>
      <c r="H7" s="236"/>
      <c r="I7" s="236"/>
      <c r="J7" s="236"/>
      <c r="K7" s="236"/>
      <c r="L7" s="236"/>
    </row>
    <row r="8" spans="1:12">
      <c r="A8" s="44" t="s">
        <v>29</v>
      </c>
      <c r="B8" s="45" t="s">
        <v>30</v>
      </c>
      <c r="C8" s="46"/>
      <c r="D8" s="46"/>
      <c r="E8" s="46"/>
      <c r="F8" s="46"/>
      <c r="G8" s="47"/>
      <c r="H8" s="237"/>
      <c r="I8" s="237"/>
      <c r="J8" s="237"/>
      <c r="K8" s="237"/>
      <c r="L8" s="237"/>
    </row>
    <row r="9" spans="1:12">
      <c r="A9" s="232"/>
      <c r="B9" s="232"/>
      <c r="C9" s="48"/>
      <c r="D9" s="48"/>
      <c r="E9" s="48"/>
      <c r="F9" s="48"/>
      <c r="G9" s="48"/>
      <c r="H9" s="232"/>
      <c r="I9" s="232"/>
      <c r="J9" s="48"/>
      <c r="K9" s="48"/>
      <c r="L9" s="48"/>
    </row>
    <row r="10" spans="1:12">
      <c r="A10" s="34" t="s">
        <v>31</v>
      </c>
      <c r="B10" s="224">
        <v>43699</v>
      </c>
      <c r="C10" s="225" t="s">
        <v>33</v>
      </c>
      <c r="D10" s="229" t="s">
        <v>34</v>
      </c>
      <c r="E10" s="229" t="s">
        <v>35</v>
      </c>
      <c r="F10" s="223" t="s">
        <v>22</v>
      </c>
      <c r="G10" s="223" t="s">
        <v>16</v>
      </c>
      <c r="H10" s="230">
        <v>27378</v>
      </c>
      <c r="I10" s="220" t="s">
        <v>36</v>
      </c>
      <c r="J10" s="221">
        <v>980.50699999999995</v>
      </c>
      <c r="K10" s="227" t="s">
        <v>15</v>
      </c>
      <c r="L10" s="223" t="s">
        <v>21</v>
      </c>
    </row>
    <row r="11" spans="1:12">
      <c r="A11" s="34" t="s">
        <v>32</v>
      </c>
      <c r="B11" s="224"/>
      <c r="C11" s="226"/>
      <c r="D11" s="229"/>
      <c r="E11" s="229"/>
      <c r="F11" s="223"/>
      <c r="G11" s="223"/>
      <c r="H11" s="231"/>
      <c r="I11" s="220"/>
      <c r="J11" s="221"/>
      <c r="K11" s="228"/>
      <c r="L11" s="223"/>
    </row>
    <row r="12" spans="1:12">
      <c r="A12" s="34" t="s">
        <v>37</v>
      </c>
      <c r="B12" s="224">
        <v>43705</v>
      </c>
      <c r="C12" s="225" t="s">
        <v>45</v>
      </c>
      <c r="D12" s="229" t="s">
        <v>46</v>
      </c>
      <c r="E12" s="229" t="s">
        <v>39</v>
      </c>
      <c r="F12" s="223" t="s">
        <v>22</v>
      </c>
      <c r="G12" s="223" t="s">
        <v>16</v>
      </c>
      <c r="H12" s="230">
        <v>29178</v>
      </c>
      <c r="I12" s="220" t="s">
        <v>36</v>
      </c>
      <c r="J12" s="221">
        <v>1048.3399999999999</v>
      </c>
      <c r="K12" s="222" t="s">
        <v>15</v>
      </c>
      <c r="L12" s="223" t="s">
        <v>21</v>
      </c>
    </row>
    <row r="13" spans="1:12">
      <c r="A13" s="35" t="s">
        <v>38</v>
      </c>
      <c r="B13" s="224"/>
      <c r="C13" s="226"/>
      <c r="D13" s="229"/>
      <c r="E13" s="229"/>
      <c r="F13" s="223"/>
      <c r="G13" s="223"/>
      <c r="H13" s="231"/>
      <c r="I13" s="220"/>
      <c r="J13" s="221"/>
      <c r="K13" s="222"/>
      <c r="L13" s="223"/>
    </row>
    <row r="14" spans="1:12">
      <c r="A14" s="36" t="s">
        <v>40</v>
      </c>
      <c r="B14" s="224">
        <v>43706</v>
      </c>
      <c r="C14" s="225" t="s">
        <v>42</v>
      </c>
      <c r="D14" s="225" t="s">
        <v>43</v>
      </c>
      <c r="E14" s="225" t="s">
        <v>44</v>
      </c>
      <c r="F14" s="223" t="s">
        <v>22</v>
      </c>
      <c r="G14" s="223" t="s">
        <v>16</v>
      </c>
      <c r="H14" s="219">
        <v>27378</v>
      </c>
      <c r="I14" s="220" t="s">
        <v>36</v>
      </c>
      <c r="J14" s="221">
        <v>2158.1999999999998</v>
      </c>
      <c r="K14" s="222" t="s">
        <v>15</v>
      </c>
      <c r="L14" s="223" t="s">
        <v>17</v>
      </c>
    </row>
    <row r="15" spans="1:12">
      <c r="A15" s="35" t="s">
        <v>41</v>
      </c>
      <c r="B15" s="224"/>
      <c r="C15" s="226"/>
      <c r="D15" s="226"/>
      <c r="E15" s="226"/>
      <c r="F15" s="223"/>
      <c r="G15" s="223"/>
      <c r="H15" s="219"/>
      <c r="I15" s="220"/>
      <c r="J15" s="221"/>
      <c r="K15" s="222"/>
      <c r="L15" s="223"/>
    </row>
    <row r="16" spans="1:12" ht="16.2" thickBot="1">
      <c r="A16" s="26"/>
      <c r="B16" s="25"/>
      <c r="C16" s="24"/>
      <c r="D16" s="24"/>
      <c r="E16" s="24"/>
      <c r="F16" s="24"/>
      <c r="G16" s="27"/>
      <c r="H16" s="28"/>
      <c r="I16" s="29"/>
      <c r="J16" s="30"/>
      <c r="K16" s="31"/>
      <c r="L16" s="24"/>
    </row>
    <row r="17" spans="3:10" ht="29.4" thickBot="1">
      <c r="C17" s="21"/>
      <c r="D17" s="22"/>
      <c r="E17" s="11"/>
      <c r="F17" s="217" t="s">
        <v>14</v>
      </c>
      <c r="G17" s="218"/>
      <c r="H17" s="49">
        <f>SUM(H10:H11:H12:H13,H14,H15)</f>
        <v>83934</v>
      </c>
      <c r="I17" s="23"/>
      <c r="J17" s="33">
        <f>SUM(J10,J15)</f>
        <v>980.50699999999995</v>
      </c>
    </row>
  </sheetData>
  <mergeCells count="44">
    <mergeCell ref="A4:B4"/>
    <mergeCell ref="H4:H8"/>
    <mergeCell ref="J4:J8"/>
    <mergeCell ref="K4:K8"/>
    <mergeCell ref="L4:L8"/>
    <mergeCell ref="A5:B5"/>
    <mergeCell ref="A6:B6"/>
    <mergeCell ref="I4:I8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L14:L15"/>
    <mergeCell ref="B14:B15"/>
    <mergeCell ref="C14:C15"/>
    <mergeCell ref="D14:D15"/>
    <mergeCell ref="E14:E15"/>
    <mergeCell ref="F14:F15"/>
    <mergeCell ref="G14:G15"/>
    <mergeCell ref="F17:G17"/>
    <mergeCell ref="H14:H15"/>
    <mergeCell ref="I14:I15"/>
    <mergeCell ref="J14:J15"/>
    <mergeCell ref="K14:K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Nancy Benavides</cp:lastModifiedBy>
  <cp:lastPrinted>2025-08-04T15:33:25Z</cp:lastPrinted>
  <dcterms:created xsi:type="dcterms:W3CDTF">2011-04-07T12:29:15Z</dcterms:created>
  <dcterms:modified xsi:type="dcterms:W3CDTF">2025-08-04T15:34:50Z</dcterms:modified>
</cp:coreProperties>
</file>