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16" windowHeight="11016"/>
  </bookViews>
  <sheets>
    <sheet name="Hoja1" sheetId="1" r:id="rId1"/>
    <sheet name="Hoja2" sheetId="2" r:id="rId2"/>
    <sheet name="Hoja3" sheetId="3" r:id="rId3"/>
  </sheets>
  <definedNames>
    <definedName name="_xlnm.Print_Area" localSheetId="0">Hoja1!$A$6:$N$69</definedName>
  </definedNames>
  <calcPr calcId="191029"/>
</workbook>
</file>

<file path=xl/calcChain.xml><?xml version="1.0" encoding="utf-8"?>
<calcChain xmlns="http://schemas.openxmlformats.org/spreadsheetml/2006/main">
  <c r="H30" i="1" l="1"/>
  <c r="J58" i="1"/>
  <c r="J48" i="1"/>
  <c r="K48" i="1"/>
  <c r="H48" i="1" l="1"/>
  <c r="J53" i="1" l="1"/>
  <c r="H53" i="1"/>
  <c r="K30" i="1" l="1"/>
  <c r="K60" i="1" s="1"/>
  <c r="J30" i="1"/>
  <c r="J60" i="1" s="1"/>
  <c r="H60" i="1"/>
  <c r="J17" i="2" l="1"/>
  <c r="H17" i="2"/>
</calcChain>
</file>

<file path=xl/sharedStrings.xml><?xml version="1.0" encoding="utf-8"?>
<sst xmlns="http://schemas.openxmlformats.org/spreadsheetml/2006/main" count="325" uniqueCount="176">
  <si>
    <t xml:space="preserve">PERMISO Nº </t>
  </si>
  <si>
    <t xml:space="preserve">RESOLUCION FECHA </t>
  </si>
  <si>
    <t>PROPIETARIO</t>
  </si>
  <si>
    <t>DIRECCION</t>
  </si>
  <si>
    <t>ARQUITECTO PROYECTO</t>
  </si>
  <si>
    <t>REVISOR INDEPENDIENTE</t>
  </si>
  <si>
    <t>DESTINO</t>
  </si>
  <si>
    <t>$</t>
  </si>
  <si>
    <t>DESCRIPCION PROYECTO</t>
  </si>
  <si>
    <t>NORMAS ESPECIALES</t>
  </si>
  <si>
    <t>ARQUITECTO REVISOR</t>
  </si>
  <si>
    <t>SUPERFICIE      M²</t>
  </si>
  <si>
    <t xml:space="preserve">P E R M I S O S   D E   E D I F I C A C I O N </t>
  </si>
  <si>
    <t>P E R M I S O S   D E   O B R A   M E N O R</t>
  </si>
  <si>
    <t>SUBTOTAL</t>
  </si>
  <si>
    <t>NINGUNA</t>
  </si>
  <si>
    <t>VIVIENDA</t>
  </si>
  <si>
    <t>C. ESPINOSA</t>
  </si>
  <si>
    <t>ALTURA MÁXIMA</t>
  </si>
  <si>
    <t>SUPERFICIE DEL TERRENO</t>
  </si>
  <si>
    <t>SUPERFIECIE DEL TERRENO</t>
  </si>
  <si>
    <t>A. MONARDES</t>
  </si>
  <si>
    <t>S/REV</t>
  </si>
  <si>
    <r>
      <rPr>
        <b/>
        <sz val="22"/>
        <color theme="1"/>
        <rFont val="Arial"/>
        <family val="2"/>
      </rPr>
      <t>RESOLUCIONES</t>
    </r>
    <r>
      <rPr>
        <sz val="22"/>
        <color theme="1"/>
        <rFont val="Arial"/>
        <family val="2"/>
      </rPr>
      <t xml:space="preserve"> </t>
    </r>
  </si>
  <si>
    <t>SUPERFCIE TERRENO</t>
  </si>
  <si>
    <t>RESOLUCIÓN</t>
  </si>
  <si>
    <t>DIRECCIÓN</t>
  </si>
  <si>
    <t>DESCRIPCION DEL PROYECTO</t>
  </si>
  <si>
    <t>TERRENOS</t>
  </si>
  <si>
    <t>N°</t>
  </si>
  <si>
    <t>FECHA</t>
  </si>
  <si>
    <t>2491-A</t>
  </si>
  <si>
    <t>LR-2527</t>
  </si>
  <si>
    <t>SOCIEDAD DE INVERSIONES Y SERVICIO INVER S.A.</t>
  </si>
  <si>
    <t xml:space="preserve">CARLOS SILVA VILDOSOLA </t>
  </si>
  <si>
    <t>CATALINA RIVERA</t>
  </si>
  <si>
    <t>FUSION</t>
  </si>
  <si>
    <t>2492-A</t>
  </si>
  <si>
    <t>LR-2528</t>
  </si>
  <si>
    <t>ROBERTO GONZALEZ</t>
  </si>
  <si>
    <t>2493-A</t>
  </si>
  <si>
    <t>LR-2529</t>
  </si>
  <si>
    <t>SANDRA SABAJ DIMES</t>
  </si>
  <si>
    <t>23 DE FEBRERO 8915 Y 8931</t>
  </si>
  <si>
    <t>RAUL CORREA</t>
  </si>
  <si>
    <t>MARIA KOSLER / JOSE KOSLER</t>
  </si>
  <si>
    <t xml:space="preserve">GUEMES 245 </t>
  </si>
  <si>
    <t xml:space="preserve"> </t>
  </si>
  <si>
    <t>LA REINA</t>
  </si>
  <si>
    <t xml:space="preserve">TOTAL </t>
  </si>
  <si>
    <t xml:space="preserve">CERTIFICADO N° </t>
  </si>
  <si>
    <t>RESOLUCION FECHA</t>
  </si>
  <si>
    <t>DESCIPCION PROYECTO</t>
  </si>
  <si>
    <t>SUPERFICIE M2</t>
  </si>
  <si>
    <t>NORMAS EPECIALES</t>
  </si>
  <si>
    <t>L E Y  N° 20.898</t>
  </si>
  <si>
    <t>CERTIFICADO N°</t>
  </si>
  <si>
    <t xml:space="preserve">ARQUITECTO REVISOR </t>
  </si>
  <si>
    <t>CERTIFICADO DE REGULARIZACION VIVIENDA CUYO RECINTOS HABITABLES INCLUIDOS BAÑO Y COCINA NO EXCEDAN 140M2</t>
  </si>
  <si>
    <t>02.04.2025</t>
  </si>
  <si>
    <t>MATEO DE TORO Y ZAMBRANO 1491 OF 413 Y 414</t>
  </si>
  <si>
    <t xml:space="preserve">MELISSA BASSO BERTRAND </t>
  </si>
  <si>
    <t xml:space="preserve">S/REV. </t>
  </si>
  <si>
    <t xml:space="preserve">OFICINAS </t>
  </si>
  <si>
    <t xml:space="preserve">MODIFICACION DE EDIFICACIONES EXISTENTES QUE NO ALTEREN SU ESTRUCTURA </t>
  </si>
  <si>
    <t xml:space="preserve">NINGUNA </t>
  </si>
  <si>
    <t xml:space="preserve">C.ESPINOSA </t>
  </si>
  <si>
    <t>TRONCOS VIEJOS 2292</t>
  </si>
  <si>
    <t xml:space="preserve">MARIA ANGELES CHADWICK </t>
  </si>
  <si>
    <t xml:space="preserve">VIVIENDA </t>
  </si>
  <si>
    <t>AMPLIACION HASTA 100 M2</t>
  </si>
  <si>
    <t xml:space="preserve">N.JOFRE </t>
  </si>
  <si>
    <t>03.04.2025</t>
  </si>
  <si>
    <t xml:space="preserve">NUEVOS DESARROLLOS S.A. </t>
  </si>
  <si>
    <t>AV. LARRAIN 5862 LC- A3060-3064</t>
  </si>
  <si>
    <t xml:space="preserve">MACARENA BARRIENTOS </t>
  </si>
  <si>
    <t xml:space="preserve">LOCAL COMERCIAL </t>
  </si>
  <si>
    <t xml:space="preserve">A.MONARDES </t>
  </si>
  <si>
    <t>04.04.2025</t>
  </si>
  <si>
    <t>AV. LARRAIN 5862 LC BM 952</t>
  </si>
  <si>
    <t>VIVIANA BEGLIOMINI</t>
  </si>
  <si>
    <t>07.04.2025</t>
  </si>
  <si>
    <t xml:space="preserve">INMOBILIARIA E INVERSIONES PAVESI S.A </t>
  </si>
  <si>
    <t xml:space="preserve">LOS TEJEDORS 163 </t>
  </si>
  <si>
    <t xml:space="preserve">RAFAEL JANA </t>
  </si>
  <si>
    <t>07.04-2025</t>
  </si>
  <si>
    <t xml:space="preserve">ASESORIA E INVERSIONES  SUMMIT SPA </t>
  </si>
  <si>
    <t>AV. OSSA 235 OF 1225</t>
  </si>
  <si>
    <t>DANIELA HERNANDEZ TAGER</t>
  </si>
  <si>
    <t xml:space="preserve">OFICINA </t>
  </si>
  <si>
    <t>15.04.2025</t>
  </si>
  <si>
    <t xml:space="preserve">MONICA RIVAS CASTILLO </t>
  </si>
  <si>
    <t xml:space="preserve">PJE PUBLICO LAS CRISALIDAS 5580 E </t>
  </si>
  <si>
    <t xml:space="preserve">ARMIN RAMIREZ </t>
  </si>
  <si>
    <t xml:space="preserve">JUAN DE LOS RIOS MERINO </t>
  </si>
  <si>
    <t xml:space="preserve">BRAULIO GOMEZ </t>
  </si>
  <si>
    <t>CARLOS OSSANDON BARROS 70</t>
  </si>
  <si>
    <t xml:space="preserve">LOCALES COMERCIALES </t>
  </si>
  <si>
    <t>01.04.2025</t>
  </si>
  <si>
    <t xml:space="preserve">GENOVEVA BARRA SANZANA </t>
  </si>
  <si>
    <t>CAMARONES 593</t>
  </si>
  <si>
    <t xml:space="preserve">SILVANA ALVAREZ </t>
  </si>
  <si>
    <t xml:space="preserve">OBRA NUEVA </t>
  </si>
  <si>
    <t xml:space="preserve">PATRICIO HERNANDEZ NUÑEZ </t>
  </si>
  <si>
    <t>CAQUENA 676</t>
  </si>
  <si>
    <t>09.04.2025</t>
  </si>
  <si>
    <t xml:space="preserve">MARITZA LEZANA ABRIGO </t>
  </si>
  <si>
    <t>CHUNGARA 604</t>
  </si>
  <si>
    <t>10.04.2025</t>
  </si>
  <si>
    <t xml:space="preserve">INMOBILIARIA VEGA Y NILO S.A. </t>
  </si>
  <si>
    <t>REINA VICTORIA 6859</t>
  </si>
  <si>
    <t xml:space="preserve">CLAUDIA RIVEROS PIZZARRO </t>
  </si>
  <si>
    <t>14.04.2025</t>
  </si>
  <si>
    <t>ABSALON ESPINOSA INMOBILIARIA LTDA.</t>
  </si>
  <si>
    <t>JULIA BERSTEIN 1860</t>
  </si>
  <si>
    <t xml:space="preserve">A.ESPEJO </t>
  </si>
  <si>
    <t>16.04.2025</t>
  </si>
  <si>
    <t xml:space="preserve">ORLANDO MILESI DONOSO </t>
  </si>
  <si>
    <t xml:space="preserve">CARLOS SILVA VILDOSOLA 9805 -G </t>
  </si>
  <si>
    <t>21.04.2025</t>
  </si>
  <si>
    <t>RAMON LAVAL 1667</t>
  </si>
  <si>
    <t xml:space="preserve">ALTERACION </t>
  </si>
  <si>
    <t>22.04.2025</t>
  </si>
  <si>
    <t xml:space="preserve">PAULA SOTO MONTENEGRO </t>
  </si>
  <si>
    <t>CARLOS SILVA VILDOSOLA 8780</t>
  </si>
  <si>
    <t>AMPLIACION MAYOR A 100M2</t>
  </si>
  <si>
    <t xml:space="preserve">ABRAHAM FIGUEROA AREVALO </t>
  </si>
  <si>
    <t>EDUARDO ALERT 6565</t>
  </si>
  <si>
    <t xml:space="preserve">ROXANA MONSALVE </t>
  </si>
  <si>
    <t>23.04.2025</t>
  </si>
  <si>
    <t xml:space="preserve">INMOBILIARIA VALENZUELA PUELMA SPA </t>
  </si>
  <si>
    <t>VALENZUELA PUELMA 8097</t>
  </si>
  <si>
    <t xml:space="preserve">JUAN SQUELLA CORREA </t>
  </si>
  <si>
    <t xml:space="preserve">UNIDADES </t>
  </si>
  <si>
    <t xml:space="preserve"> LEY N° 21.442 PUBLICADA DEL 13 ABRIL 2022  EX LEY N°19.537</t>
  </si>
  <si>
    <t xml:space="preserve">MARIO VIELMA MENDEZ </t>
  </si>
  <si>
    <t>FIDIAS 670</t>
  </si>
  <si>
    <t xml:space="preserve">WALTON NAVIA FRIZ </t>
  </si>
  <si>
    <t xml:space="preserve">INMOBILIARIA PINSAL SPA </t>
  </si>
  <si>
    <t>AV. PRINCIPE DE GALES 6205</t>
  </si>
  <si>
    <t>CERTIFICADO COPROPIEDAD INMOBILIARIA  LEY 19.537</t>
  </si>
  <si>
    <t>N.JOFRE</t>
  </si>
  <si>
    <t>29.04.2025</t>
  </si>
  <si>
    <t>28.04.2025</t>
  </si>
  <si>
    <t>GABRIEL D´ANNUNZIO 6970</t>
  </si>
  <si>
    <t xml:space="preserve">ALEJANDRO ABARCA </t>
  </si>
  <si>
    <t xml:space="preserve">SEBASTIAN CORTES OGALDE </t>
  </si>
  <si>
    <t>24.04.2025</t>
  </si>
  <si>
    <t xml:space="preserve">INVERSIONES  PIMO S.A. </t>
  </si>
  <si>
    <t xml:space="preserve">JULIA BERNSTEIN  966-E </t>
  </si>
  <si>
    <t xml:space="preserve">CARLOS LINEROS ECHEVERRIA </t>
  </si>
  <si>
    <t xml:space="preserve">            DIRECTOR DE OBRAS </t>
  </si>
  <si>
    <t>06.05.2025</t>
  </si>
  <si>
    <t>JUAN MEDINA GULLE</t>
  </si>
  <si>
    <t>PABLO CORREA MACKENZIE</t>
  </si>
  <si>
    <t>SIMON GONZALEZ 7596 LC- 1,2,3 Y 4</t>
  </si>
  <si>
    <t>MARIA RIVERA ZUÑIGA</t>
  </si>
  <si>
    <t>MODIFICACION DE PROYECTO AMPLIACION HASTA 100 M2</t>
  </si>
  <si>
    <t>ART. 62° LGUC</t>
  </si>
  <si>
    <t>TALLER MECANICO</t>
  </si>
  <si>
    <t>BARBARA GARCIA Y ARTURO GARRETON IBARRA</t>
  </si>
  <si>
    <t xml:space="preserve">ASESORIAS E INVERSIONES ALTAS CUMBRES LTDA </t>
  </si>
  <si>
    <t>CLE/MGA/AEA/nb</t>
  </si>
  <si>
    <r>
      <t xml:space="preserve">                         </t>
    </r>
    <r>
      <rPr>
        <b/>
        <sz val="18"/>
        <color theme="1"/>
        <rFont val="Calibri"/>
        <family val="2"/>
        <scheme val="minor"/>
      </rPr>
      <t>ARQUITECTO</t>
    </r>
  </si>
  <si>
    <t>SERGIO ZEMELMAN HUMBSER</t>
  </si>
  <si>
    <t>GIANFRANCO MORONI</t>
  </si>
  <si>
    <t xml:space="preserve">MODIFICACION DE PROYECTO  OBRA NUEVA </t>
  </si>
  <si>
    <t>MODIFICACION DE PROYECTO AMPLIACION MAYOR A 100M2</t>
  </si>
  <si>
    <t>RODRIGO VERDUGO NAVARRETE</t>
  </si>
  <si>
    <t>AGATA GAMBARDELLA CASANOVA</t>
  </si>
  <si>
    <t>JUAN SOLIMANO RATINOFF</t>
  </si>
  <si>
    <t>MIGUEL MARIN ORDENES</t>
  </si>
  <si>
    <t>SEGÚN SEREMI</t>
  </si>
  <si>
    <t>MAURICIO ESPINOSA GARUTI</t>
  </si>
  <si>
    <t>EXENTO</t>
  </si>
  <si>
    <t xml:space="preserve">ESTADISTICAS DE PERMISOS, RESOLUCIONES Y OTROS  MES DE ABRIL 2025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</si>
</sst>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&quot;$&quot;\-#,##0"/>
    <numFmt numFmtId="42" formatCode="_ &quot;$&quot;* #,##0_ ;_ &quot;$&quot;* \-#,##0_ ;_ &quot;$&quot;* &quot;-&quot;_ ;_ @_ "/>
    <numFmt numFmtId="164" formatCode="&quot;$&quot;\ #,##0"/>
    <numFmt numFmtId="165" formatCode="#,##0.000"/>
    <numFmt numFmtId="166" formatCode="0.0"/>
    <numFmt numFmtId="167" formatCode="#,##0.0"/>
  </numFmts>
  <fonts count="44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20"/>
      <color theme="1"/>
      <name val="Arial"/>
      <family val="2"/>
    </font>
    <font>
      <b/>
      <sz val="28"/>
      <color theme="0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AmdtSymbols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1"/>
      <color theme="0" tint="-0.249977111117893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4" fillId="0" borderId="0" applyFont="0" applyFill="0" applyBorder="0" applyAlignment="0" applyProtection="0"/>
  </cellStyleXfs>
  <cellXfs count="225">
    <xf numFmtId="0" fontId="0" fillId="0" borderId="0" xfId="0"/>
    <xf numFmtId="0" fontId="6" fillId="0" borderId="0" xfId="0" applyFont="1"/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/>
    </xf>
    <xf numFmtId="0" fontId="3" fillId="0" borderId="0" xfId="0" applyFont="1"/>
    <xf numFmtId="0" fontId="13" fillId="0" borderId="0" xfId="0" applyFont="1"/>
    <xf numFmtId="42" fontId="1" fillId="0" borderId="12" xfId="1" applyFont="1" applyBorder="1" applyAlignment="1">
      <alignment horizontal="right" vertical="center"/>
    </xf>
    <xf numFmtId="0" fontId="7" fillId="2" borderId="12" xfId="0" applyFont="1" applyFill="1" applyBorder="1" applyAlignment="1">
      <alignment horizontal="center"/>
    </xf>
    <xf numFmtId="0" fontId="16" fillId="5" borderId="16" xfId="0" applyFont="1" applyFill="1" applyBorder="1"/>
    <xf numFmtId="0" fontId="3" fillId="5" borderId="17" xfId="0" applyFont="1" applyFill="1" applyBorder="1"/>
    <xf numFmtId="0" fontId="7" fillId="5" borderId="17" xfId="0" applyFont="1" applyFill="1" applyBorder="1" applyAlignment="1">
      <alignment horizontal="center"/>
    </xf>
    <xf numFmtId="3" fontId="4" fillId="5" borderId="17" xfId="0" applyNumberFormat="1" applyFont="1" applyFill="1" applyBorder="1" applyAlignment="1">
      <alignment horizontal="right"/>
    </xf>
    <xf numFmtId="4" fontId="4" fillId="5" borderId="17" xfId="0" applyNumberFormat="1" applyFont="1" applyFill="1" applyBorder="1" applyAlignment="1">
      <alignment horizontal="right"/>
    </xf>
    <xf numFmtId="0" fontId="3" fillId="5" borderId="18" xfId="0" applyFont="1" applyFill="1" applyBorder="1"/>
    <xf numFmtId="0" fontId="17" fillId="0" borderId="0" xfId="0" applyFont="1"/>
    <xf numFmtId="0" fontId="18" fillId="0" borderId="0" xfId="0" applyFont="1"/>
    <xf numFmtId="0" fontId="19" fillId="2" borderId="19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2" fontId="1" fillId="0" borderId="0" xfId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165" fontId="11" fillId="2" borderId="20" xfId="0" applyNumberFormat="1" applyFont="1" applyFill="1" applyBorder="1" applyAlignment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8" xfId="0" applyFont="1" applyFill="1" applyBorder="1" applyAlignment="1">
      <alignment vertical="top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42" fontId="11" fillId="2" borderId="36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2" fontId="23" fillId="2" borderId="12" xfId="1" applyFont="1" applyFill="1" applyBorder="1" applyAlignment="1">
      <alignment horizontal="right"/>
    </xf>
    <xf numFmtId="0" fontId="24" fillId="2" borderId="12" xfId="0" applyFont="1" applyFill="1" applyBorder="1"/>
    <xf numFmtId="4" fontId="23" fillId="2" borderId="12" xfId="0" applyNumberFormat="1" applyFont="1" applyFill="1" applyBorder="1" applyAlignment="1">
      <alignment horizontal="right"/>
    </xf>
    <xf numFmtId="14" fontId="25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4" borderId="8" xfId="0" applyFill="1" applyBorder="1"/>
    <xf numFmtId="0" fontId="0" fillId="4" borderId="11" xfId="0" applyFill="1" applyBorder="1"/>
    <xf numFmtId="0" fontId="0" fillId="3" borderId="8" xfId="0" applyFill="1" applyBorder="1"/>
    <xf numFmtId="0" fontId="0" fillId="3" borderId="0" xfId="0" applyFill="1"/>
    <xf numFmtId="167" fontId="1" fillId="0" borderId="12" xfId="0" applyNumberFormat="1" applyFont="1" applyBorder="1" applyAlignment="1">
      <alignment horizontal="right" vertical="center"/>
    </xf>
    <xf numFmtId="0" fontId="7" fillId="2" borderId="12" xfId="0" applyFont="1" applyFill="1" applyBorder="1"/>
    <xf numFmtId="3" fontId="28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 wrapText="1"/>
    </xf>
    <xf numFmtId="0" fontId="30" fillId="0" borderId="0" xfId="0" applyFont="1" applyAlignment="1">
      <alignment horizontal="center"/>
    </xf>
    <xf numFmtId="2" fontId="11" fillId="3" borderId="0" xfId="0" applyNumberFormat="1" applyFont="1" applyFill="1"/>
    <xf numFmtId="0" fontId="32" fillId="2" borderId="12" xfId="0" applyFont="1" applyFill="1" applyBorder="1"/>
    <xf numFmtId="14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42" fontId="33" fillId="3" borderId="0" xfId="1" applyFont="1" applyFill="1" applyBorder="1" applyAlignment="1">
      <alignment horizontal="right"/>
    </xf>
    <xf numFmtId="0" fontId="34" fillId="3" borderId="0" xfId="0" applyFont="1" applyFill="1"/>
    <xf numFmtId="0" fontId="27" fillId="0" borderId="0" xfId="0" applyFont="1"/>
    <xf numFmtId="4" fontId="26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42" fontId="21" fillId="2" borderId="12" xfId="0" applyNumberFormat="1" applyFont="1" applyFill="1" applyBorder="1"/>
    <xf numFmtId="4" fontId="21" fillId="2" borderId="12" xfId="0" applyNumberFormat="1" applyFont="1" applyFill="1" applyBorder="1"/>
    <xf numFmtId="4" fontId="6" fillId="0" borderId="12" xfId="0" applyNumberFormat="1" applyFont="1" applyBorder="1" applyAlignment="1">
      <alignment horizontal="center"/>
    </xf>
    <xf numFmtId="0" fontId="3" fillId="3" borderId="0" xfId="0" applyFont="1" applyFill="1"/>
    <xf numFmtId="0" fontId="10" fillId="6" borderId="38" xfId="0" applyFont="1" applyFill="1" applyBorder="1" applyAlignment="1">
      <alignment vertical="center"/>
    </xf>
    <xf numFmtId="0" fontId="0" fillId="6" borderId="39" xfId="0" applyFill="1" applyBorder="1" applyAlignment="1">
      <alignment wrapText="1"/>
    </xf>
    <xf numFmtId="0" fontId="0" fillId="6" borderId="40" xfId="0" applyFill="1" applyBorder="1" applyAlignment="1">
      <alignment wrapText="1"/>
    </xf>
    <xf numFmtId="0" fontId="36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wrapText="1"/>
    </xf>
    <xf numFmtId="0" fontId="23" fillId="0" borderId="12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6" fontId="2" fillId="0" borderId="12" xfId="0" applyNumberFormat="1" applyFont="1" applyBorder="1" applyAlignment="1">
      <alignment horizontal="right" vertical="center" wrapText="1"/>
    </xf>
    <xf numFmtId="0" fontId="37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right" vertical="center" wrapText="1"/>
    </xf>
    <xf numFmtId="6" fontId="11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2" fontId="11" fillId="2" borderId="12" xfId="0" applyNumberFormat="1" applyFont="1" applyFill="1" applyBorder="1" applyAlignment="1">
      <alignment horizontal="right"/>
    </xf>
    <xf numFmtId="0" fontId="38" fillId="0" borderId="0" xfId="0" applyFont="1"/>
    <xf numFmtId="0" fontId="7" fillId="3" borderId="0" xfId="0" applyFont="1" applyFill="1"/>
    <xf numFmtId="0" fontId="3" fillId="2" borderId="17" xfId="0" applyFont="1" applyFill="1" applyBorder="1"/>
    <xf numFmtId="0" fontId="7" fillId="2" borderId="17" xfId="0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0" fontId="26" fillId="3" borderId="19" xfId="0" applyFont="1" applyFill="1" applyBorder="1" applyAlignment="1">
      <alignment horizontal="center" vertical="center" wrapText="1"/>
    </xf>
    <xf numFmtId="3" fontId="26" fillId="3" borderId="19" xfId="0" applyNumberFormat="1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4" fontId="26" fillId="3" borderId="19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42" fontId="11" fillId="2" borderId="12" xfId="0" applyNumberFormat="1" applyFont="1" applyFill="1" applyBorder="1" applyAlignment="1">
      <alignment horizontal="center"/>
    </xf>
    <xf numFmtId="42" fontId="11" fillId="3" borderId="0" xfId="0" applyNumberFormat="1" applyFont="1" applyFill="1" applyAlignment="1">
      <alignment horizontal="center"/>
    </xf>
    <xf numFmtId="0" fontId="19" fillId="3" borderId="0" xfId="0" applyFont="1" applyFill="1"/>
    <xf numFmtId="2" fontId="11" fillId="3" borderId="0" xfId="0" applyNumberFormat="1" applyFont="1" applyFill="1" applyAlignment="1">
      <alignment horizontal="right"/>
    </xf>
    <xf numFmtId="2" fontId="6" fillId="0" borderId="12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wrapText="1"/>
    </xf>
    <xf numFmtId="4" fontId="26" fillId="3" borderId="41" xfId="0" applyNumberFormat="1" applyFont="1" applyFill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3" fillId="2" borderId="12" xfId="0" applyFont="1" applyFill="1" applyBorder="1"/>
    <xf numFmtId="0" fontId="26" fillId="0" borderId="12" xfId="0" applyFont="1" applyBorder="1" applyAlignment="1">
      <alignment horizontal="center" vertical="center" wrapText="1"/>
    </xf>
    <xf numFmtId="3" fontId="40" fillId="0" borderId="12" xfId="0" applyNumberFormat="1" applyFont="1" applyBorder="1" applyAlignment="1">
      <alignment horizontal="center" vertical="center"/>
    </xf>
    <xf numFmtId="14" fontId="29" fillId="0" borderId="12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42" fontId="29" fillId="0" borderId="12" xfId="1" applyFont="1" applyFill="1" applyBorder="1" applyAlignment="1">
      <alignment horizontal="right" vertical="center"/>
    </xf>
    <xf numFmtId="4" fontId="29" fillId="0" borderId="12" xfId="0" applyNumberFormat="1" applyFont="1" applyBorder="1" applyAlignment="1">
      <alignment horizontal="right" vertical="center"/>
    </xf>
    <xf numFmtId="0" fontId="29" fillId="0" borderId="24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left" vertical="center"/>
    </xf>
    <xf numFmtId="0" fontId="29" fillId="0" borderId="12" xfId="0" quotePrefix="1" applyFont="1" applyBorder="1" applyAlignment="1">
      <alignment horizontal="center" vertical="center" wrapText="1"/>
    </xf>
    <xf numFmtId="167" fontId="29" fillId="0" borderId="12" xfId="0" applyNumberFormat="1" applyFont="1" applyBorder="1" applyAlignment="1">
      <alignment horizontal="right" vertical="center"/>
    </xf>
    <xf numFmtId="2" fontId="3" fillId="0" borderId="12" xfId="0" applyNumberFormat="1" applyFont="1" applyBorder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0" fontId="39" fillId="0" borderId="12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43" fillId="0" borderId="0" xfId="0" applyFont="1"/>
    <xf numFmtId="0" fontId="19" fillId="0" borderId="0" xfId="0" applyFont="1"/>
    <xf numFmtId="0" fontId="7" fillId="0" borderId="0" xfId="0" applyFont="1" applyFill="1" applyBorder="1" applyAlignment="1">
      <alignment horizontal="center"/>
    </xf>
    <xf numFmtId="42" fontId="23" fillId="0" borderId="0" xfId="1" applyFont="1" applyFill="1" applyBorder="1" applyAlignment="1">
      <alignment horizontal="right"/>
    </xf>
    <xf numFmtId="0" fontId="24" fillId="0" borderId="0" xfId="0" applyFont="1" applyFill="1" applyBorder="1"/>
    <xf numFmtId="4" fontId="2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6" fontId="11" fillId="0" borderId="0" xfId="0" applyNumberFormat="1" applyFont="1" applyFill="1" applyBorder="1" applyAlignment="1">
      <alignment horizontal="center"/>
    </xf>
    <xf numFmtId="0" fontId="19" fillId="0" borderId="0" xfId="0" applyFont="1" applyFill="1" applyBorder="1"/>
    <xf numFmtId="2" fontId="11" fillId="0" borderId="0" xfId="0" applyNumberFormat="1" applyFont="1" applyFill="1" applyBorder="1" applyAlignment="1">
      <alignment horizontal="right"/>
    </xf>
    <xf numFmtId="2" fontId="11" fillId="0" borderId="12" xfId="0" applyNumberFormat="1" applyFont="1" applyFill="1" applyBorder="1"/>
    <xf numFmtId="0" fontId="2" fillId="3" borderId="26" xfId="0" applyFont="1" applyFill="1" applyBorder="1" applyAlignment="1">
      <alignment horizontal="center" vertical="center" wrapText="1"/>
    </xf>
    <xf numFmtId="3" fontId="2" fillId="3" borderId="26" xfId="0" applyNumberFormat="1" applyFont="1" applyFill="1" applyBorder="1" applyAlignment="1">
      <alignment horizontal="center" vertical="center"/>
    </xf>
    <xf numFmtId="4" fontId="2" fillId="3" borderId="26" xfId="0" applyNumberFormat="1" applyFont="1" applyFill="1" applyBorder="1" applyAlignment="1">
      <alignment horizontal="center" vertical="center" wrapText="1"/>
    </xf>
    <xf numFmtId="4" fontId="2" fillId="3" borderId="25" xfId="0" applyNumberFormat="1" applyFont="1" applyFill="1" applyBorder="1" applyAlignment="1">
      <alignment horizontal="center" vertical="center" wrapText="1"/>
    </xf>
    <xf numFmtId="0" fontId="42" fillId="0" borderId="0" xfId="0" applyFont="1" applyAlignment="1"/>
    <xf numFmtId="0" fontId="0" fillId="0" borderId="0" xfId="0" applyAlignment="1"/>
    <xf numFmtId="2" fontId="6" fillId="0" borderId="12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37" xfId="0" applyFont="1" applyFill="1" applyBorder="1"/>
    <xf numFmtId="0" fontId="10" fillId="2" borderId="23" xfId="0" applyFont="1" applyFill="1" applyBorder="1"/>
    <xf numFmtId="0" fontId="10" fillId="2" borderId="22" xfId="0" applyFont="1" applyFill="1" applyBorder="1"/>
    <xf numFmtId="0" fontId="10" fillId="2" borderId="11" xfId="0" applyFont="1" applyFill="1" applyBorder="1"/>
    <xf numFmtId="0" fontId="8" fillId="4" borderId="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26" fillId="0" borderId="0" xfId="0" applyFont="1" applyAlignment="1">
      <alignment horizontal="left"/>
    </xf>
    <xf numFmtId="0" fontId="21" fillId="2" borderId="16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42" fontId="5" fillId="0" borderId="12" xfId="0" applyNumberFormat="1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5" fontId="20" fillId="0" borderId="12" xfId="0" applyNumberFormat="1" applyFont="1" applyBorder="1" applyAlignment="1">
      <alignment horizontal="right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4" fontId="20" fillId="0" borderId="24" xfId="0" applyNumberFormat="1" applyFont="1" applyBorder="1" applyAlignment="1">
      <alignment horizontal="center" vertical="center" wrapText="1"/>
    </xf>
    <xf numFmtId="4" fontId="20" fillId="0" borderId="3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42" fontId="5" fillId="0" borderId="24" xfId="0" applyNumberFormat="1" applyFont="1" applyBorder="1" applyAlignment="1">
      <alignment horizontal="left" vertical="center" wrapText="1"/>
    </xf>
    <xf numFmtId="42" fontId="5" fillId="0" borderId="33" xfId="0" applyNumberFormat="1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3" borderId="21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35719</xdr:rowOff>
    </xdr:from>
    <xdr:to>
      <xdr:col>2</xdr:col>
      <xdr:colOff>1262062</xdr:colOff>
      <xdr:row>10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6219"/>
          <a:ext cx="3214687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abSelected="1" zoomScale="80" zoomScaleNormal="80" zoomScaleSheetLayoutView="100" zoomScalePageLayoutView="50" workbookViewId="0">
      <selection activeCell="J29" sqref="J29"/>
    </sheetView>
  </sheetViews>
  <sheetFormatPr baseColWidth="10" defaultRowHeight="14.4"/>
  <cols>
    <col min="1" max="1" width="13.88671875" customWidth="1"/>
    <col min="2" max="2" width="16.88671875" customWidth="1"/>
    <col min="3" max="3" width="52.5546875" customWidth="1"/>
    <col min="4" max="4" width="45" customWidth="1"/>
    <col min="5" max="5" width="43.6640625" customWidth="1"/>
    <col min="6" max="6" width="30.33203125" customWidth="1"/>
    <col min="7" max="7" width="23" customWidth="1"/>
    <col min="8" max="8" width="23.6640625" customWidth="1"/>
    <col min="9" max="9" width="37.33203125" customWidth="1"/>
    <col min="10" max="10" width="18.44140625" customWidth="1"/>
    <col min="11" max="11" width="20.5546875" customWidth="1"/>
    <col min="12" max="12" width="23.88671875" customWidth="1"/>
    <col min="13" max="13" width="20" customWidth="1"/>
  </cols>
  <sheetData>
    <row r="1" spans="1:14" ht="4.5" customHeight="1" thickBot="1"/>
    <row r="2" spans="1:14" ht="3" hidden="1" customHeight="1" thickBot="1"/>
    <row r="3" spans="1:14" ht="15" hidden="1" thickBot="1"/>
    <row r="4" spans="1:14" ht="15" hidden="1" thickBot="1"/>
    <row r="5" spans="1:14" ht="15" hidden="1" thickBot="1"/>
    <row r="6" spans="1:14" ht="10.5" customHeight="1">
      <c r="A6" s="178" t="s">
        <v>47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64"/>
    </row>
    <row r="7" spans="1:14" ht="10.5" customHeight="1" thickBot="1">
      <c r="A7" s="180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65"/>
    </row>
    <row r="8" spans="1:14">
      <c r="A8" s="190" t="s">
        <v>175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66"/>
    </row>
    <row r="9" spans="1:14">
      <c r="A9" s="192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66"/>
    </row>
    <row r="10" spans="1:14">
      <c r="A10" s="192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66"/>
    </row>
    <row r="11" spans="1:14" ht="6" customHeight="1" thickBot="1">
      <c r="A11" s="193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67"/>
    </row>
    <row r="12" spans="1:14" ht="6" customHeight="1">
      <c r="A12" s="63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6"/>
    </row>
    <row r="13" spans="1:14" ht="6" customHeight="1" thickBot="1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68"/>
    </row>
    <row r="14" spans="1:14">
      <c r="A14" s="182" t="s">
        <v>12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76"/>
    </row>
    <row r="15" spans="1:14" ht="15" thickBot="1">
      <c r="A15" s="184"/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77"/>
    </row>
    <row r="16" spans="1:14">
      <c r="A16" s="166" t="s">
        <v>0</v>
      </c>
      <c r="B16" s="166" t="s">
        <v>1</v>
      </c>
      <c r="C16" s="195" t="s">
        <v>2</v>
      </c>
      <c r="D16" s="166" t="s">
        <v>3</v>
      </c>
      <c r="E16" s="166" t="s">
        <v>4</v>
      </c>
      <c r="F16" s="166" t="s">
        <v>5</v>
      </c>
      <c r="G16" s="166" t="s">
        <v>6</v>
      </c>
      <c r="H16" s="166" t="s">
        <v>7</v>
      </c>
      <c r="I16" s="166" t="s">
        <v>8</v>
      </c>
      <c r="J16" s="166" t="s">
        <v>11</v>
      </c>
      <c r="K16" s="175" t="s">
        <v>19</v>
      </c>
      <c r="L16" s="166" t="s">
        <v>9</v>
      </c>
      <c r="M16" s="166" t="s">
        <v>10</v>
      </c>
      <c r="N16" s="175" t="s">
        <v>18</v>
      </c>
    </row>
    <row r="17" spans="1:14">
      <c r="A17" s="166"/>
      <c r="B17" s="166"/>
      <c r="C17" s="195"/>
      <c r="D17" s="166"/>
      <c r="E17" s="166"/>
      <c r="F17" s="170"/>
      <c r="G17" s="170"/>
      <c r="H17" s="170"/>
      <c r="I17" s="170"/>
      <c r="J17" s="170"/>
      <c r="K17" s="166"/>
      <c r="L17" s="166"/>
      <c r="M17" s="170"/>
      <c r="N17" s="166"/>
    </row>
    <row r="18" spans="1:14" ht="9" customHeight="1">
      <c r="A18" s="166"/>
      <c r="B18" s="166"/>
      <c r="C18" s="195"/>
      <c r="D18" s="166"/>
      <c r="E18" s="166"/>
      <c r="F18" s="170"/>
      <c r="G18" s="170"/>
      <c r="H18" s="170"/>
      <c r="I18" s="170"/>
      <c r="J18" s="170"/>
      <c r="K18" s="166"/>
      <c r="L18" s="166"/>
      <c r="M18" s="170"/>
      <c r="N18" s="166"/>
    </row>
    <row r="19" spans="1:14" s="1" customFormat="1" ht="25.95" customHeight="1">
      <c r="A19" s="72">
        <v>14825</v>
      </c>
      <c r="B19" s="60" t="s">
        <v>98</v>
      </c>
      <c r="C19" s="2" t="s">
        <v>99</v>
      </c>
      <c r="D19" s="2" t="s">
        <v>100</v>
      </c>
      <c r="E19" s="2" t="s">
        <v>101</v>
      </c>
      <c r="F19" s="4" t="s">
        <v>62</v>
      </c>
      <c r="G19" s="4" t="s">
        <v>16</v>
      </c>
      <c r="H19" s="8" t="s">
        <v>174</v>
      </c>
      <c r="I19" s="4" t="s">
        <v>102</v>
      </c>
      <c r="J19" s="5">
        <v>58.27</v>
      </c>
      <c r="K19" s="5">
        <v>135</v>
      </c>
      <c r="L19" s="144" t="s">
        <v>65</v>
      </c>
      <c r="M19" s="3" t="s">
        <v>71</v>
      </c>
      <c r="N19" s="125">
        <v>4.1500000000000004</v>
      </c>
    </row>
    <row r="20" spans="1:14" s="1" customFormat="1" ht="21">
      <c r="A20" s="72">
        <v>14826</v>
      </c>
      <c r="B20" s="60" t="s">
        <v>98</v>
      </c>
      <c r="C20" s="2" t="s">
        <v>103</v>
      </c>
      <c r="D20" s="2" t="s">
        <v>104</v>
      </c>
      <c r="E20" s="2" t="s">
        <v>101</v>
      </c>
      <c r="F20" s="4" t="s">
        <v>62</v>
      </c>
      <c r="G20" s="4" t="s">
        <v>16</v>
      </c>
      <c r="H20" s="8" t="s">
        <v>174</v>
      </c>
      <c r="I20" s="4" t="s">
        <v>102</v>
      </c>
      <c r="J20" s="5">
        <v>58.27</v>
      </c>
      <c r="K20" s="5">
        <v>135</v>
      </c>
      <c r="L20" s="144" t="s">
        <v>65</v>
      </c>
      <c r="M20" s="3" t="s">
        <v>77</v>
      </c>
      <c r="N20" s="52">
        <v>4.68</v>
      </c>
    </row>
    <row r="21" spans="1:14" s="1" customFormat="1" ht="21">
      <c r="A21" s="72">
        <v>14827</v>
      </c>
      <c r="B21" s="60" t="s">
        <v>105</v>
      </c>
      <c r="C21" s="2" t="s">
        <v>106</v>
      </c>
      <c r="D21" s="2" t="s">
        <v>107</v>
      </c>
      <c r="E21" s="2" t="s">
        <v>101</v>
      </c>
      <c r="F21" s="4" t="s">
        <v>62</v>
      </c>
      <c r="G21" s="4" t="s">
        <v>16</v>
      </c>
      <c r="H21" s="8" t="s">
        <v>174</v>
      </c>
      <c r="I21" s="4" t="s">
        <v>102</v>
      </c>
      <c r="J21" s="5">
        <v>58.27</v>
      </c>
      <c r="K21" s="5">
        <v>135</v>
      </c>
      <c r="L21" s="144" t="s">
        <v>65</v>
      </c>
      <c r="M21" s="3" t="s">
        <v>77</v>
      </c>
      <c r="N21" s="52">
        <v>3.6</v>
      </c>
    </row>
    <row r="22" spans="1:14" s="1" customFormat="1" ht="21">
      <c r="A22" s="72">
        <v>14828</v>
      </c>
      <c r="B22" s="60" t="s">
        <v>108</v>
      </c>
      <c r="C22" s="2" t="s">
        <v>109</v>
      </c>
      <c r="D22" s="2" t="s">
        <v>110</v>
      </c>
      <c r="E22" s="2" t="s">
        <v>111</v>
      </c>
      <c r="F22" s="4" t="s">
        <v>62</v>
      </c>
      <c r="G22" s="4" t="s">
        <v>16</v>
      </c>
      <c r="H22" s="8">
        <v>669069</v>
      </c>
      <c r="I22" s="4" t="s">
        <v>102</v>
      </c>
      <c r="J22" s="5">
        <v>252.22</v>
      </c>
      <c r="K22" s="5">
        <v>686</v>
      </c>
      <c r="L22" s="144" t="s">
        <v>65</v>
      </c>
      <c r="M22" s="3" t="s">
        <v>77</v>
      </c>
      <c r="N22" s="52">
        <v>7.05</v>
      </c>
    </row>
    <row r="23" spans="1:14" s="1" customFormat="1" ht="30">
      <c r="A23" s="72">
        <v>14829</v>
      </c>
      <c r="B23" s="60" t="s">
        <v>112</v>
      </c>
      <c r="C23" s="2" t="s">
        <v>113</v>
      </c>
      <c r="D23" s="2" t="s">
        <v>114</v>
      </c>
      <c r="E23" s="2" t="s">
        <v>173</v>
      </c>
      <c r="F23" s="4" t="s">
        <v>62</v>
      </c>
      <c r="G23" s="4" t="s">
        <v>16</v>
      </c>
      <c r="H23" s="8">
        <v>238248</v>
      </c>
      <c r="I23" s="4" t="s">
        <v>166</v>
      </c>
      <c r="J23" s="5">
        <v>1268.68</v>
      </c>
      <c r="K23" s="5">
        <v>4566.53</v>
      </c>
      <c r="L23" s="144" t="s">
        <v>65</v>
      </c>
      <c r="M23" s="3" t="s">
        <v>115</v>
      </c>
      <c r="N23" s="52">
        <v>6.26</v>
      </c>
    </row>
    <row r="24" spans="1:14" s="1" customFormat="1" ht="30">
      <c r="A24" s="72">
        <v>14830</v>
      </c>
      <c r="B24" s="60" t="s">
        <v>116</v>
      </c>
      <c r="C24" s="2" t="s">
        <v>117</v>
      </c>
      <c r="D24" s="2" t="s">
        <v>118</v>
      </c>
      <c r="E24" s="2" t="s">
        <v>171</v>
      </c>
      <c r="F24" s="4" t="s">
        <v>62</v>
      </c>
      <c r="G24" s="4" t="s">
        <v>16</v>
      </c>
      <c r="H24" s="8">
        <v>83564</v>
      </c>
      <c r="I24" s="4" t="s">
        <v>166</v>
      </c>
      <c r="J24" s="5">
        <v>1160.67</v>
      </c>
      <c r="K24" s="70">
        <v>5600.6</v>
      </c>
      <c r="L24" s="144" t="s">
        <v>65</v>
      </c>
      <c r="M24" s="3" t="s">
        <v>66</v>
      </c>
      <c r="N24" s="165" t="s">
        <v>172</v>
      </c>
    </row>
    <row r="25" spans="1:14" s="1" customFormat="1" ht="21">
      <c r="A25" s="72">
        <v>14831</v>
      </c>
      <c r="B25" s="60" t="s">
        <v>119</v>
      </c>
      <c r="C25" s="2" t="s">
        <v>169</v>
      </c>
      <c r="D25" s="2" t="s">
        <v>120</v>
      </c>
      <c r="E25" s="2" t="s">
        <v>170</v>
      </c>
      <c r="F25" s="4" t="s">
        <v>62</v>
      </c>
      <c r="G25" s="4" t="s">
        <v>16</v>
      </c>
      <c r="H25" s="8">
        <v>631129</v>
      </c>
      <c r="I25" s="4" t="s">
        <v>121</v>
      </c>
      <c r="J25" s="5">
        <v>12.22</v>
      </c>
      <c r="K25" s="5">
        <v>285</v>
      </c>
      <c r="L25" s="144" t="s">
        <v>65</v>
      </c>
      <c r="M25" s="3" t="s">
        <v>66</v>
      </c>
      <c r="N25" s="90">
        <v>7.57</v>
      </c>
    </row>
    <row r="26" spans="1:14" s="1" customFormat="1" ht="21">
      <c r="A26" s="72">
        <v>14832</v>
      </c>
      <c r="B26" s="60" t="s">
        <v>122</v>
      </c>
      <c r="C26" s="2" t="s">
        <v>123</v>
      </c>
      <c r="D26" s="2" t="s">
        <v>124</v>
      </c>
      <c r="E26" s="2" t="s">
        <v>168</v>
      </c>
      <c r="F26" s="4" t="s">
        <v>62</v>
      </c>
      <c r="G26" s="4" t="s">
        <v>16</v>
      </c>
      <c r="H26" s="8">
        <v>659623</v>
      </c>
      <c r="I26" s="4" t="s">
        <v>125</v>
      </c>
      <c r="J26" s="5">
        <v>297.79000000000002</v>
      </c>
      <c r="K26" s="5">
        <v>2925</v>
      </c>
      <c r="L26" s="144" t="s">
        <v>65</v>
      </c>
      <c r="M26" s="3" t="s">
        <v>71</v>
      </c>
      <c r="N26" s="90">
        <v>6.05</v>
      </c>
    </row>
    <row r="27" spans="1:14" s="1" customFormat="1" ht="30">
      <c r="A27" s="72">
        <v>14833</v>
      </c>
      <c r="B27" s="60" t="s">
        <v>122</v>
      </c>
      <c r="C27" s="2" t="s">
        <v>126</v>
      </c>
      <c r="D27" s="2" t="s">
        <v>127</v>
      </c>
      <c r="E27" s="2" t="s">
        <v>128</v>
      </c>
      <c r="F27" s="4" t="s">
        <v>62</v>
      </c>
      <c r="G27" s="4" t="s">
        <v>16</v>
      </c>
      <c r="H27" s="8">
        <v>48962</v>
      </c>
      <c r="I27" s="4" t="s">
        <v>167</v>
      </c>
      <c r="J27" s="5">
        <v>3.71</v>
      </c>
      <c r="K27" s="5">
        <v>400</v>
      </c>
      <c r="L27" s="144" t="s">
        <v>65</v>
      </c>
      <c r="M27" s="3" t="s">
        <v>66</v>
      </c>
      <c r="N27" s="52">
        <v>6.15</v>
      </c>
    </row>
    <row r="28" spans="1:14" s="1" customFormat="1" ht="30">
      <c r="A28" s="72">
        <v>14834</v>
      </c>
      <c r="B28" s="60" t="s">
        <v>129</v>
      </c>
      <c r="C28" s="2" t="s">
        <v>130</v>
      </c>
      <c r="D28" s="2" t="s">
        <v>131</v>
      </c>
      <c r="E28" s="2" t="s">
        <v>132</v>
      </c>
      <c r="F28" s="4" t="s">
        <v>165</v>
      </c>
      <c r="G28" s="4" t="s">
        <v>16</v>
      </c>
      <c r="H28" s="8">
        <v>23829</v>
      </c>
      <c r="I28" s="4" t="s">
        <v>166</v>
      </c>
      <c r="J28" s="5">
        <v>278</v>
      </c>
      <c r="K28" s="5">
        <v>858.8</v>
      </c>
      <c r="L28" s="144" t="s">
        <v>65</v>
      </c>
      <c r="M28" s="3" t="s">
        <v>66</v>
      </c>
      <c r="N28" s="52">
        <v>6.57</v>
      </c>
    </row>
    <row r="29" spans="1:14" s="84" customFormat="1" ht="25.2" customHeight="1">
      <c r="A29" s="72">
        <v>14835</v>
      </c>
      <c r="B29" s="60" t="s">
        <v>147</v>
      </c>
      <c r="C29" s="2" t="s">
        <v>148</v>
      </c>
      <c r="D29" s="2" t="s">
        <v>149</v>
      </c>
      <c r="E29" s="2" t="s">
        <v>164</v>
      </c>
      <c r="F29" s="4" t="s">
        <v>62</v>
      </c>
      <c r="G29" s="4" t="s">
        <v>16</v>
      </c>
      <c r="H29" s="8">
        <v>615449</v>
      </c>
      <c r="I29" s="4" t="s">
        <v>125</v>
      </c>
      <c r="J29" s="5">
        <v>144.35</v>
      </c>
      <c r="K29" s="5">
        <v>1188.51</v>
      </c>
      <c r="L29" s="144" t="s">
        <v>65</v>
      </c>
      <c r="M29" s="3" t="s">
        <v>77</v>
      </c>
      <c r="N29" s="52">
        <v>6.94</v>
      </c>
    </row>
    <row r="30" spans="1:14" ht="24.6">
      <c r="A30" s="78"/>
      <c r="B30" s="79"/>
      <c r="C30" s="21"/>
      <c r="D30" s="21"/>
      <c r="E30" s="21"/>
      <c r="F30" s="80"/>
      <c r="G30" s="9" t="s">
        <v>14</v>
      </c>
      <c r="H30" s="57">
        <f>SUM(H19:H29)</f>
        <v>2969873</v>
      </c>
      <c r="I30" s="58"/>
      <c r="J30" s="59">
        <f>SUM(J19:J29)</f>
        <v>3592.45</v>
      </c>
      <c r="K30" s="59">
        <f>SUM(K19:K29)</f>
        <v>16915.439999999999</v>
      </c>
      <c r="L30" s="28"/>
      <c r="M30" s="86"/>
      <c r="N30" s="87"/>
    </row>
    <row r="31" spans="1:14" ht="76.5" customHeight="1">
      <c r="A31" s="78"/>
      <c r="B31" s="79"/>
      <c r="C31" s="21"/>
      <c r="D31" s="21"/>
      <c r="E31" s="21"/>
      <c r="F31" s="80"/>
      <c r="G31" s="81"/>
      <c r="H31" s="82"/>
      <c r="I31" s="83"/>
      <c r="J31" s="85"/>
      <c r="K31" s="85"/>
      <c r="L31" s="84"/>
      <c r="M31" s="84"/>
      <c r="N31" s="84"/>
    </row>
    <row r="32" spans="1:14" ht="18.75" customHeight="1">
      <c r="A32" s="186" t="s">
        <v>13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8"/>
    </row>
    <row r="33" spans="1:14" s="1" customFormat="1" ht="15" thickBot="1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9"/>
      <c r="N33"/>
    </row>
    <row r="34" spans="1:14" s="1" customFormat="1">
      <c r="A34" s="166" t="s">
        <v>0</v>
      </c>
      <c r="B34" s="172" t="s">
        <v>1</v>
      </c>
      <c r="C34" s="166" t="s">
        <v>2</v>
      </c>
      <c r="D34" s="166" t="s">
        <v>3</v>
      </c>
      <c r="E34" s="166" t="s">
        <v>4</v>
      </c>
      <c r="F34" s="166" t="s">
        <v>5</v>
      </c>
      <c r="G34" s="166" t="s">
        <v>6</v>
      </c>
      <c r="H34" s="166" t="s">
        <v>7</v>
      </c>
      <c r="I34" s="166" t="s">
        <v>8</v>
      </c>
      <c r="J34" s="166" t="s">
        <v>11</v>
      </c>
      <c r="K34" s="175" t="s">
        <v>20</v>
      </c>
      <c r="L34" s="166" t="s">
        <v>9</v>
      </c>
      <c r="M34" s="167" t="s">
        <v>10</v>
      </c>
      <c r="N34"/>
    </row>
    <row r="35" spans="1:14" s="1" customFormat="1" ht="30" customHeight="1">
      <c r="A35" s="166"/>
      <c r="B35" s="172"/>
      <c r="C35" s="166"/>
      <c r="D35" s="166"/>
      <c r="E35" s="166"/>
      <c r="F35" s="170"/>
      <c r="G35" s="170"/>
      <c r="H35" s="170"/>
      <c r="I35" s="170"/>
      <c r="J35" s="170"/>
      <c r="K35" s="166"/>
      <c r="L35" s="170"/>
      <c r="M35" s="168"/>
      <c r="N35"/>
    </row>
    <row r="36" spans="1:14" s="1" customFormat="1" ht="15" thickBot="1">
      <c r="A36" s="174"/>
      <c r="B36" s="173"/>
      <c r="C36" s="174"/>
      <c r="D36" s="174"/>
      <c r="E36" s="174"/>
      <c r="F36" s="171"/>
      <c r="G36" s="171"/>
      <c r="H36" s="171"/>
      <c r="I36" s="171"/>
      <c r="J36" s="171"/>
      <c r="K36" s="174"/>
      <c r="L36" s="171"/>
      <c r="M36" s="169"/>
      <c r="N36"/>
    </row>
    <row r="37" spans="1:14" s="1" customFormat="1" ht="51" customHeight="1">
      <c r="A37" s="131">
        <v>28</v>
      </c>
      <c r="B37" s="132" t="s">
        <v>59</v>
      </c>
      <c r="C37" s="73" t="s">
        <v>161</v>
      </c>
      <c r="D37" s="73" t="s">
        <v>60</v>
      </c>
      <c r="E37" s="73" t="s">
        <v>61</v>
      </c>
      <c r="F37" s="133" t="s">
        <v>62</v>
      </c>
      <c r="G37" s="134" t="s">
        <v>63</v>
      </c>
      <c r="H37" s="135">
        <v>2375</v>
      </c>
      <c r="I37" s="134" t="s">
        <v>64</v>
      </c>
      <c r="J37" s="136">
        <v>61.5</v>
      </c>
      <c r="K37" s="136">
        <v>1540</v>
      </c>
      <c r="L37" s="134" t="s">
        <v>65</v>
      </c>
      <c r="M37" s="133" t="s">
        <v>66</v>
      </c>
      <c r="N37"/>
    </row>
    <row r="38" spans="1:14" s="1" customFormat="1" ht="30" customHeight="1">
      <c r="A38" s="131">
        <v>29</v>
      </c>
      <c r="B38" s="132" t="s">
        <v>59</v>
      </c>
      <c r="C38" s="73" t="s">
        <v>160</v>
      </c>
      <c r="D38" s="73" t="s">
        <v>67</v>
      </c>
      <c r="E38" s="73" t="s">
        <v>68</v>
      </c>
      <c r="F38" s="133" t="s">
        <v>62</v>
      </c>
      <c r="G38" s="134" t="s">
        <v>69</v>
      </c>
      <c r="H38" s="135">
        <v>455291</v>
      </c>
      <c r="I38" s="137" t="s">
        <v>70</v>
      </c>
      <c r="J38" s="136">
        <v>34.81</v>
      </c>
      <c r="K38" s="136">
        <v>620</v>
      </c>
      <c r="L38" s="134" t="s">
        <v>65</v>
      </c>
      <c r="M38" s="133" t="s">
        <v>71</v>
      </c>
      <c r="N38"/>
    </row>
    <row r="39" spans="1:14" s="1" customFormat="1" ht="48" customHeight="1">
      <c r="A39" s="131">
        <v>30</v>
      </c>
      <c r="B39" s="132" t="s">
        <v>72</v>
      </c>
      <c r="C39" s="73" t="s">
        <v>73</v>
      </c>
      <c r="D39" s="73" t="s">
        <v>74</v>
      </c>
      <c r="E39" s="138" t="s">
        <v>75</v>
      </c>
      <c r="F39" s="133" t="s">
        <v>62</v>
      </c>
      <c r="G39" s="139" t="s">
        <v>76</v>
      </c>
      <c r="H39" s="135">
        <v>917241</v>
      </c>
      <c r="I39" s="137" t="s">
        <v>64</v>
      </c>
      <c r="J39" s="136">
        <v>143.05000000000001</v>
      </c>
      <c r="K39" s="140">
        <v>31770.45</v>
      </c>
      <c r="L39" s="134" t="s">
        <v>65</v>
      </c>
      <c r="M39" s="133" t="s">
        <v>77</v>
      </c>
      <c r="N39"/>
    </row>
    <row r="40" spans="1:14" s="1" customFormat="1" ht="57" customHeight="1">
      <c r="A40" s="131">
        <v>31</v>
      </c>
      <c r="B40" s="132" t="s">
        <v>78</v>
      </c>
      <c r="C40" s="73" t="s">
        <v>73</v>
      </c>
      <c r="D40" s="73" t="s">
        <v>79</v>
      </c>
      <c r="E40" s="138" t="s">
        <v>80</v>
      </c>
      <c r="F40" s="133" t="s">
        <v>62</v>
      </c>
      <c r="G40" s="139" t="s">
        <v>76</v>
      </c>
      <c r="H40" s="135">
        <v>172864</v>
      </c>
      <c r="I40" s="137" t="s">
        <v>64</v>
      </c>
      <c r="J40" s="136">
        <v>40.729999999999997</v>
      </c>
      <c r="K40" s="140">
        <v>31770.45</v>
      </c>
      <c r="L40" s="134" t="s">
        <v>65</v>
      </c>
      <c r="M40" s="133" t="s">
        <v>66</v>
      </c>
      <c r="N40"/>
    </row>
    <row r="41" spans="1:14" s="1" customFormat="1" ht="45.6" customHeight="1">
      <c r="A41" s="131">
        <v>32</v>
      </c>
      <c r="B41" s="132" t="s">
        <v>81</v>
      </c>
      <c r="C41" s="73" t="s">
        <v>82</v>
      </c>
      <c r="D41" s="73" t="s">
        <v>83</v>
      </c>
      <c r="E41" s="73" t="s">
        <v>84</v>
      </c>
      <c r="F41" s="133" t="s">
        <v>62</v>
      </c>
      <c r="G41" s="139" t="s">
        <v>159</v>
      </c>
      <c r="H41" s="135">
        <v>20920</v>
      </c>
      <c r="I41" s="134" t="s">
        <v>64</v>
      </c>
      <c r="J41" s="136">
        <v>727.15</v>
      </c>
      <c r="K41" s="141">
        <v>0</v>
      </c>
      <c r="L41" s="134" t="s">
        <v>65</v>
      </c>
      <c r="M41" s="133" t="s">
        <v>77</v>
      </c>
      <c r="N41"/>
    </row>
    <row r="42" spans="1:14" s="1" customFormat="1" ht="54.6" customHeight="1">
      <c r="A42" s="131">
        <v>33</v>
      </c>
      <c r="B42" s="132" t="s">
        <v>85</v>
      </c>
      <c r="C42" s="73" t="s">
        <v>86</v>
      </c>
      <c r="D42" s="73" t="s">
        <v>87</v>
      </c>
      <c r="E42" s="73" t="s">
        <v>88</v>
      </c>
      <c r="F42" s="133" t="s">
        <v>62</v>
      </c>
      <c r="G42" s="139" t="s">
        <v>89</v>
      </c>
      <c r="H42" s="135">
        <v>136076</v>
      </c>
      <c r="I42" s="134" t="s">
        <v>64</v>
      </c>
      <c r="J42" s="136">
        <v>49.4</v>
      </c>
      <c r="K42" s="141">
        <v>8932.5</v>
      </c>
      <c r="L42" s="134" t="s">
        <v>65</v>
      </c>
      <c r="M42" s="133" t="s">
        <v>66</v>
      </c>
      <c r="N42"/>
    </row>
    <row r="43" spans="1:14" s="1" customFormat="1" ht="30" customHeight="1">
      <c r="A43" s="131">
        <v>34</v>
      </c>
      <c r="B43" s="132" t="s">
        <v>90</v>
      </c>
      <c r="C43" s="73" t="s">
        <v>91</v>
      </c>
      <c r="D43" s="73" t="s">
        <v>92</v>
      </c>
      <c r="E43" s="73" t="s">
        <v>93</v>
      </c>
      <c r="F43" s="134" t="s">
        <v>62</v>
      </c>
      <c r="G43" s="139" t="s">
        <v>69</v>
      </c>
      <c r="H43" s="135">
        <v>197226</v>
      </c>
      <c r="I43" s="134" t="s">
        <v>70</v>
      </c>
      <c r="J43" s="136">
        <v>46.97</v>
      </c>
      <c r="K43" s="141">
        <v>116.16</v>
      </c>
      <c r="L43" s="134" t="s">
        <v>65</v>
      </c>
      <c r="M43" s="133" t="s">
        <v>66</v>
      </c>
      <c r="N43"/>
    </row>
    <row r="44" spans="1:14" s="1" customFormat="1" ht="30" customHeight="1">
      <c r="A44" s="131">
        <v>35</v>
      </c>
      <c r="B44" s="132" t="s">
        <v>90</v>
      </c>
      <c r="C44" s="73" t="s">
        <v>94</v>
      </c>
      <c r="D44" s="73" t="s">
        <v>96</v>
      </c>
      <c r="E44" s="73" t="s">
        <v>95</v>
      </c>
      <c r="F44" s="134" t="s">
        <v>62</v>
      </c>
      <c r="G44" s="139" t="s">
        <v>97</v>
      </c>
      <c r="H44" s="135">
        <v>209145</v>
      </c>
      <c r="I44" s="134" t="s">
        <v>70</v>
      </c>
      <c r="J44" s="136">
        <v>77.819999999999993</v>
      </c>
      <c r="K44" s="142">
        <v>2295</v>
      </c>
      <c r="L44" s="134" t="s">
        <v>158</v>
      </c>
      <c r="M44" s="133" t="s">
        <v>71</v>
      </c>
      <c r="N44"/>
    </row>
    <row r="45" spans="1:14" s="1" customFormat="1" ht="30" customHeight="1">
      <c r="A45" s="131">
        <v>36</v>
      </c>
      <c r="B45" s="132" t="s">
        <v>142</v>
      </c>
      <c r="C45" s="73" t="s">
        <v>156</v>
      </c>
      <c r="D45" s="73" t="s">
        <v>144</v>
      </c>
      <c r="E45" s="73" t="s">
        <v>145</v>
      </c>
      <c r="F45" s="134" t="s">
        <v>62</v>
      </c>
      <c r="G45" s="139" t="s">
        <v>69</v>
      </c>
      <c r="H45" s="135">
        <v>98801</v>
      </c>
      <c r="I45" s="134" t="s">
        <v>157</v>
      </c>
      <c r="J45" s="136">
        <v>0</v>
      </c>
      <c r="K45" s="142">
        <v>334</v>
      </c>
      <c r="L45" s="134" t="s">
        <v>65</v>
      </c>
      <c r="M45" s="133" t="s">
        <v>115</v>
      </c>
      <c r="N45"/>
    </row>
    <row r="46" spans="1:14" s="1" customFormat="1" ht="45.6" customHeight="1">
      <c r="A46" s="131">
        <v>37</v>
      </c>
      <c r="B46" s="132" t="s">
        <v>143</v>
      </c>
      <c r="C46" s="73" t="s">
        <v>154</v>
      </c>
      <c r="D46" s="73" t="s">
        <v>155</v>
      </c>
      <c r="E46" s="73" t="s">
        <v>146</v>
      </c>
      <c r="F46" s="134" t="s">
        <v>62</v>
      </c>
      <c r="G46" s="139" t="s">
        <v>97</v>
      </c>
      <c r="H46" s="135">
        <v>17075</v>
      </c>
      <c r="I46" s="134" t="s">
        <v>64</v>
      </c>
      <c r="J46" s="136">
        <v>93.15</v>
      </c>
      <c r="K46" s="142">
        <v>210</v>
      </c>
      <c r="L46" s="134" t="s">
        <v>65</v>
      </c>
      <c r="M46" s="133" t="s">
        <v>77</v>
      </c>
      <c r="N46"/>
    </row>
    <row r="47" spans="1:14" ht="15">
      <c r="A47" s="29"/>
      <c r="B47" s="30"/>
      <c r="C47" s="27"/>
      <c r="D47" s="27"/>
      <c r="E47" s="27"/>
      <c r="F47" s="31"/>
      <c r="G47" s="53"/>
      <c r="H47" s="32"/>
      <c r="I47" s="33"/>
      <c r="J47" s="34"/>
      <c r="K47" s="54"/>
      <c r="L47" s="28"/>
      <c r="M47" s="31"/>
      <c r="N47" s="1"/>
    </row>
    <row r="48" spans="1:14" ht="52.5" customHeight="1">
      <c r="A48" s="6"/>
      <c r="B48" s="6"/>
      <c r="C48" s="6"/>
      <c r="D48" s="6"/>
      <c r="E48" s="6"/>
      <c r="F48" s="6"/>
      <c r="G48" s="9" t="s">
        <v>14</v>
      </c>
      <c r="H48" s="57">
        <f>SUM(H37:H46)</f>
        <v>2227014</v>
      </c>
      <c r="I48" s="58"/>
      <c r="J48" s="59">
        <f>SUM(J37:J46)</f>
        <v>1274.5800000000002</v>
      </c>
      <c r="K48" s="59">
        <f>SUM(K37:K46)</f>
        <v>77588.56</v>
      </c>
      <c r="L48" s="6"/>
      <c r="M48" s="6"/>
    </row>
    <row r="49" spans="1:14" ht="154.5" customHeight="1" thickBot="1">
      <c r="A49" s="6"/>
      <c r="B49" s="6"/>
      <c r="C49" s="6"/>
      <c r="D49" s="6"/>
      <c r="E49" s="6"/>
      <c r="F49" s="6"/>
      <c r="G49" s="150"/>
      <c r="H49" s="151"/>
      <c r="I49" s="152"/>
      <c r="J49" s="153"/>
      <c r="K49" s="153"/>
      <c r="L49" s="6"/>
      <c r="M49" s="6"/>
    </row>
    <row r="50" spans="1:14" ht="30.6" customHeight="1">
      <c r="A50" s="92" t="s">
        <v>55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4"/>
      <c r="M50" s="91"/>
      <c r="N50" s="69"/>
    </row>
    <row r="51" spans="1:14" ht="26.4">
      <c r="A51" s="95" t="s">
        <v>50</v>
      </c>
      <c r="B51" s="96" t="s">
        <v>51</v>
      </c>
      <c r="C51" s="96" t="s">
        <v>2</v>
      </c>
      <c r="D51" s="96" t="s">
        <v>3</v>
      </c>
      <c r="E51" s="96" t="s">
        <v>4</v>
      </c>
      <c r="F51" s="96" t="s">
        <v>5</v>
      </c>
      <c r="G51" s="97" t="s">
        <v>6</v>
      </c>
      <c r="H51" s="97" t="s">
        <v>7</v>
      </c>
      <c r="I51" s="97" t="s">
        <v>52</v>
      </c>
      <c r="J51" s="97" t="s">
        <v>53</v>
      </c>
      <c r="K51" s="97" t="s">
        <v>54</v>
      </c>
      <c r="L51" s="98" t="s">
        <v>10</v>
      </c>
      <c r="M51" s="6"/>
    </row>
    <row r="52" spans="1:14" ht="51" customHeight="1">
      <c r="A52" s="99">
        <v>58</v>
      </c>
      <c r="B52" s="100" t="s">
        <v>122</v>
      </c>
      <c r="C52" s="101" t="s">
        <v>135</v>
      </c>
      <c r="D52" s="102" t="s">
        <v>136</v>
      </c>
      <c r="E52" s="102" t="s">
        <v>137</v>
      </c>
      <c r="F52" s="102" t="s">
        <v>62</v>
      </c>
      <c r="G52" s="103" t="s">
        <v>69</v>
      </c>
      <c r="H52" s="104">
        <v>195870</v>
      </c>
      <c r="I52" s="105" t="s">
        <v>58</v>
      </c>
      <c r="J52" s="106">
        <v>68.47</v>
      </c>
      <c r="K52" s="103" t="s">
        <v>15</v>
      </c>
      <c r="L52" s="133" t="s">
        <v>71</v>
      </c>
    </row>
    <row r="53" spans="1:14" ht="24.6">
      <c r="A53" s="61"/>
      <c r="B53" s="61"/>
      <c r="C53" s="61"/>
      <c r="D53" s="61"/>
      <c r="E53" s="61"/>
      <c r="F53" s="61"/>
      <c r="G53" s="71" t="s">
        <v>14</v>
      </c>
      <c r="H53" s="107">
        <f>SUM(H52:H52)</f>
        <v>195870</v>
      </c>
      <c r="I53" s="108"/>
      <c r="J53" s="109">
        <f>SUM(J52:J52)</f>
        <v>68.47</v>
      </c>
      <c r="K53" s="75"/>
      <c r="L53" s="61"/>
    </row>
    <row r="54" spans="1:14" ht="59.25" customHeight="1" thickBot="1">
      <c r="A54" s="61"/>
      <c r="B54" s="61"/>
      <c r="C54" s="61"/>
      <c r="D54" s="61"/>
      <c r="E54" s="61"/>
      <c r="F54" s="61"/>
      <c r="G54" s="154"/>
      <c r="H54" s="155"/>
      <c r="I54" s="156"/>
      <c r="J54" s="157"/>
      <c r="K54" s="75"/>
      <c r="L54" s="61"/>
    </row>
    <row r="55" spans="1:14" s="110" customFormat="1" ht="28.8" thickBot="1">
      <c r="A55" s="196" t="s">
        <v>134</v>
      </c>
      <c r="B55" s="197"/>
      <c r="C55" s="197"/>
      <c r="D55" s="112"/>
      <c r="E55" s="112"/>
      <c r="F55" s="112"/>
      <c r="G55" s="113"/>
      <c r="H55" s="114"/>
      <c r="I55" s="112"/>
      <c r="J55" s="115"/>
      <c r="K55" s="115"/>
      <c r="L55" s="129"/>
      <c r="M55" s="91"/>
      <c r="N55"/>
    </row>
    <row r="56" spans="1:14" s="110" customFormat="1" ht="31.8" thickBot="1">
      <c r="A56" s="145" t="s">
        <v>56</v>
      </c>
      <c r="B56" s="146" t="s">
        <v>51</v>
      </c>
      <c r="C56" s="147" t="s">
        <v>2</v>
      </c>
      <c r="D56" s="147" t="s">
        <v>3</v>
      </c>
      <c r="E56" s="147" t="s">
        <v>4</v>
      </c>
      <c r="F56" s="147" t="s">
        <v>5</v>
      </c>
      <c r="G56" s="116" t="s">
        <v>6</v>
      </c>
      <c r="H56" s="117" t="s">
        <v>7</v>
      </c>
      <c r="I56" s="118" t="s">
        <v>8</v>
      </c>
      <c r="J56" s="119" t="s">
        <v>133</v>
      </c>
      <c r="K56" s="127" t="s">
        <v>9</v>
      </c>
      <c r="L56" s="130" t="s">
        <v>57</v>
      </c>
      <c r="M56" s="128"/>
      <c r="N56"/>
    </row>
    <row r="57" spans="1:14" ht="30">
      <c r="A57" s="143">
        <v>1</v>
      </c>
      <c r="B57" s="143" t="s">
        <v>78</v>
      </c>
      <c r="C57" s="102" t="s">
        <v>138</v>
      </c>
      <c r="D57" s="102" t="s">
        <v>139</v>
      </c>
      <c r="E57" s="102" t="s">
        <v>153</v>
      </c>
      <c r="F57" s="102" t="s">
        <v>22</v>
      </c>
      <c r="G57" s="159" t="s">
        <v>69</v>
      </c>
      <c r="H57" s="160">
        <v>243786</v>
      </c>
      <c r="I57" s="159" t="s">
        <v>140</v>
      </c>
      <c r="J57" s="161">
        <v>59</v>
      </c>
      <c r="K57" s="162" t="s">
        <v>15</v>
      </c>
      <c r="L57" s="102" t="s">
        <v>141</v>
      </c>
      <c r="M57" s="126"/>
    </row>
    <row r="58" spans="1:14" ht="24.6">
      <c r="A58" s="198"/>
      <c r="B58" s="198"/>
      <c r="G58" s="71" t="s">
        <v>14</v>
      </c>
      <c r="H58" s="121">
        <v>243786</v>
      </c>
      <c r="I58" s="108"/>
      <c r="J58" s="109">
        <f>SUM(J57)</f>
        <v>59</v>
      </c>
      <c r="K58" s="158"/>
      <c r="N58" s="110"/>
    </row>
    <row r="59" spans="1:14" ht="25.8">
      <c r="A59" s="120"/>
      <c r="B59" s="120"/>
      <c r="E59" s="74"/>
      <c r="G59" s="111"/>
      <c r="H59" s="122"/>
      <c r="I59" s="123"/>
      <c r="J59" s="124"/>
      <c r="K59" s="75"/>
      <c r="N59" s="110"/>
    </row>
    <row r="60" spans="1:14" ht="25.8">
      <c r="A60" s="149"/>
      <c r="B60" s="149"/>
      <c r="D60" s="163"/>
      <c r="E60" s="74"/>
      <c r="G60" s="71" t="s">
        <v>49</v>
      </c>
      <c r="H60" s="88">
        <f>SUM(H30,H48,H53,H58)</f>
        <v>5636543</v>
      </c>
      <c r="I60" s="71"/>
      <c r="J60" s="89">
        <f>SUM(J30,J48,J53)</f>
        <v>4935.5</v>
      </c>
      <c r="K60" s="89">
        <f>SUM(K30,K48,K58)</f>
        <v>94504</v>
      </c>
      <c r="L60" s="76"/>
    </row>
    <row r="61" spans="1:14" ht="25.8">
      <c r="A61" s="149"/>
      <c r="B61" s="149"/>
      <c r="D61" s="164"/>
      <c r="E61" s="74"/>
    </row>
    <row r="62" spans="1:14" ht="126.75" customHeight="1">
      <c r="A62" s="149" t="s">
        <v>48</v>
      </c>
      <c r="B62" s="149" t="s">
        <v>152</v>
      </c>
      <c r="D62" s="163"/>
      <c r="E62" s="74"/>
    </row>
    <row r="63" spans="1:14" ht="41.25" customHeight="1"/>
    <row r="64" spans="1:14" ht="23.4">
      <c r="D64" s="163" t="s">
        <v>150</v>
      </c>
    </row>
    <row r="65" spans="1:4" ht="23.4">
      <c r="D65" s="164" t="s">
        <v>163</v>
      </c>
    </row>
    <row r="66" spans="1:4" ht="23.4">
      <c r="A66" s="148" t="s">
        <v>162</v>
      </c>
      <c r="D66" s="163" t="s">
        <v>151</v>
      </c>
    </row>
    <row r="67" spans="1:4">
      <c r="B67" s="77"/>
    </row>
  </sheetData>
  <mergeCells count="34">
    <mergeCell ref="A58:B58"/>
    <mergeCell ref="A34:A36"/>
    <mergeCell ref="A16:A18"/>
    <mergeCell ref="D16:D18"/>
    <mergeCell ref="D34:D36"/>
    <mergeCell ref="F34:F36"/>
    <mergeCell ref="A55:C55"/>
    <mergeCell ref="N14:N15"/>
    <mergeCell ref="N16:N18"/>
    <mergeCell ref="A6:M7"/>
    <mergeCell ref="A14:M15"/>
    <mergeCell ref="A32:M33"/>
    <mergeCell ref="A8:M11"/>
    <mergeCell ref="G16:G18"/>
    <mergeCell ref="H16:H18"/>
    <mergeCell ref="I16:I18"/>
    <mergeCell ref="E16:E18"/>
    <mergeCell ref="F16:F18"/>
    <mergeCell ref="J16:J18"/>
    <mergeCell ref="M16:M18"/>
    <mergeCell ref="C16:C18"/>
    <mergeCell ref="K16:K18"/>
    <mergeCell ref="L16:L18"/>
    <mergeCell ref="B16:B18"/>
    <mergeCell ref="M34:M36"/>
    <mergeCell ref="I34:I36"/>
    <mergeCell ref="B34:B36"/>
    <mergeCell ref="E34:E36"/>
    <mergeCell ref="C34:C36"/>
    <mergeCell ref="H34:H36"/>
    <mergeCell ref="L34:L36"/>
    <mergeCell ref="K34:K36"/>
    <mergeCell ref="J34:J36"/>
    <mergeCell ref="G34:G36"/>
  </mergeCells>
  <phoneticPr fontId="31" type="noConversion"/>
  <printOptions horizontalCentered="1"/>
  <pageMargins left="0.23622047244094491" right="0.23622047244094491" top="0.74803149606299213" bottom="0.74803149606299213" header="0.31496062992125984" footer="0.31496062992125984"/>
  <pageSetup paperSize="41" scale="41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opLeftCell="A34" workbookViewId="0">
      <selection activeCell="E26" sqref="E26"/>
    </sheetView>
  </sheetViews>
  <sheetFormatPr baseColWidth="10" defaultRowHeight="14.4"/>
  <cols>
    <col min="1" max="1" width="9.44140625" customWidth="1"/>
    <col min="2" max="2" width="10.6640625" customWidth="1"/>
    <col min="3" max="3" width="44.109375" customWidth="1"/>
    <col min="4" max="4" width="36.44140625" customWidth="1"/>
    <col min="5" max="5" width="24.44140625" customWidth="1"/>
    <col min="8" max="8" width="14.88671875" customWidth="1"/>
    <col min="9" max="9" width="19.88671875" customWidth="1"/>
    <col min="10" max="10" width="14.109375" customWidth="1"/>
    <col min="11" max="11" width="13.44140625" customWidth="1"/>
    <col min="12" max="12" width="15.5546875" customWidth="1"/>
  </cols>
  <sheetData>
    <row r="2" spans="1:12" ht="15" thickBot="1"/>
    <row r="3" spans="1:12" ht="28.8" thickBot="1">
      <c r="A3" s="10" t="s">
        <v>23</v>
      </c>
      <c r="B3" s="11"/>
      <c r="C3" s="11"/>
      <c r="D3" s="11"/>
      <c r="E3" s="11"/>
      <c r="F3" s="11"/>
      <c r="G3" s="12"/>
      <c r="H3" s="13"/>
      <c r="I3" s="11"/>
      <c r="J3" s="14"/>
      <c r="K3" s="11"/>
      <c r="L3" s="15"/>
    </row>
    <row r="4" spans="1:12" ht="15" customHeight="1">
      <c r="A4" s="215"/>
      <c r="B4" s="216"/>
      <c r="C4" s="39"/>
      <c r="D4" s="39"/>
      <c r="E4" s="39"/>
      <c r="F4" s="39"/>
      <c r="G4" s="40"/>
      <c r="H4" s="217" t="s">
        <v>7</v>
      </c>
      <c r="I4" s="220" t="s">
        <v>27</v>
      </c>
      <c r="J4" s="217" t="s">
        <v>24</v>
      </c>
      <c r="K4" s="220" t="s">
        <v>9</v>
      </c>
      <c r="L4" s="217" t="s">
        <v>10</v>
      </c>
    </row>
    <row r="5" spans="1:12" ht="11.25" customHeight="1" thickBot="1">
      <c r="A5" s="221" t="s">
        <v>25</v>
      </c>
      <c r="B5" s="222"/>
      <c r="C5" s="41" t="s">
        <v>2</v>
      </c>
      <c r="D5" s="41" t="s">
        <v>26</v>
      </c>
      <c r="E5" s="41" t="s">
        <v>4</v>
      </c>
      <c r="F5" s="41" t="s">
        <v>5</v>
      </c>
      <c r="G5" s="42" t="s">
        <v>6</v>
      </c>
      <c r="H5" s="218"/>
      <c r="I5" s="218"/>
      <c r="J5" s="218"/>
      <c r="K5" s="218"/>
      <c r="L5" s="218"/>
    </row>
    <row r="6" spans="1:12" ht="15.75" hidden="1" customHeight="1" thickBot="1">
      <c r="A6" s="223"/>
      <c r="B6" s="224"/>
      <c r="C6" s="43"/>
      <c r="D6" s="43"/>
      <c r="E6" s="43"/>
      <c r="F6" s="43"/>
      <c r="G6" s="42" t="s">
        <v>28</v>
      </c>
      <c r="H6" s="218"/>
      <c r="I6" s="218"/>
      <c r="J6" s="218"/>
      <c r="K6" s="218"/>
      <c r="L6" s="218"/>
    </row>
    <row r="7" spans="1:12">
      <c r="A7" s="44"/>
      <c r="B7" s="45"/>
      <c r="C7" s="43"/>
      <c r="D7" s="43"/>
      <c r="E7" s="43"/>
      <c r="F7" s="43"/>
      <c r="G7" s="42"/>
      <c r="H7" s="218"/>
      <c r="I7" s="218"/>
      <c r="J7" s="218"/>
      <c r="K7" s="218"/>
      <c r="L7" s="218"/>
    </row>
    <row r="8" spans="1:12">
      <c r="A8" s="46" t="s">
        <v>29</v>
      </c>
      <c r="B8" s="47" t="s">
        <v>30</v>
      </c>
      <c r="C8" s="48"/>
      <c r="D8" s="48"/>
      <c r="E8" s="48"/>
      <c r="F8" s="48"/>
      <c r="G8" s="49"/>
      <c r="H8" s="219"/>
      <c r="I8" s="219"/>
      <c r="J8" s="219"/>
      <c r="K8" s="219"/>
      <c r="L8" s="219"/>
    </row>
    <row r="9" spans="1:12">
      <c r="A9" s="214"/>
      <c r="B9" s="214"/>
      <c r="C9" s="50"/>
      <c r="D9" s="50"/>
      <c r="E9" s="50"/>
      <c r="F9" s="50"/>
      <c r="G9" s="50"/>
      <c r="H9" s="214"/>
      <c r="I9" s="214"/>
      <c r="J9" s="50"/>
      <c r="K9" s="50"/>
      <c r="L9" s="50"/>
    </row>
    <row r="10" spans="1:12">
      <c r="A10" s="36" t="s">
        <v>31</v>
      </c>
      <c r="B10" s="206">
        <v>43699</v>
      </c>
      <c r="C10" s="207" t="s">
        <v>33</v>
      </c>
      <c r="D10" s="211" t="s">
        <v>34</v>
      </c>
      <c r="E10" s="211" t="s">
        <v>35</v>
      </c>
      <c r="F10" s="205" t="s">
        <v>22</v>
      </c>
      <c r="G10" s="205" t="s">
        <v>16</v>
      </c>
      <c r="H10" s="212">
        <v>27378</v>
      </c>
      <c r="I10" s="202" t="s">
        <v>36</v>
      </c>
      <c r="J10" s="203">
        <v>980.50699999999995</v>
      </c>
      <c r="K10" s="209" t="s">
        <v>15</v>
      </c>
      <c r="L10" s="205" t="s">
        <v>21</v>
      </c>
    </row>
    <row r="11" spans="1:12">
      <c r="A11" s="36" t="s">
        <v>32</v>
      </c>
      <c r="B11" s="206"/>
      <c r="C11" s="208"/>
      <c r="D11" s="211"/>
      <c r="E11" s="211"/>
      <c r="F11" s="205"/>
      <c r="G11" s="205"/>
      <c r="H11" s="213"/>
      <c r="I11" s="202"/>
      <c r="J11" s="203"/>
      <c r="K11" s="210"/>
      <c r="L11" s="205"/>
    </row>
    <row r="12" spans="1:12">
      <c r="A12" s="36" t="s">
        <v>37</v>
      </c>
      <c r="B12" s="206">
        <v>43705</v>
      </c>
      <c r="C12" s="207" t="s">
        <v>45</v>
      </c>
      <c r="D12" s="211" t="s">
        <v>46</v>
      </c>
      <c r="E12" s="211" t="s">
        <v>39</v>
      </c>
      <c r="F12" s="205" t="s">
        <v>22</v>
      </c>
      <c r="G12" s="205" t="s">
        <v>16</v>
      </c>
      <c r="H12" s="212">
        <v>29178</v>
      </c>
      <c r="I12" s="202" t="s">
        <v>36</v>
      </c>
      <c r="J12" s="203">
        <v>1048.3399999999999</v>
      </c>
      <c r="K12" s="204" t="s">
        <v>15</v>
      </c>
      <c r="L12" s="205" t="s">
        <v>21</v>
      </c>
    </row>
    <row r="13" spans="1:12">
      <c r="A13" s="37" t="s">
        <v>38</v>
      </c>
      <c r="B13" s="206"/>
      <c r="C13" s="208"/>
      <c r="D13" s="211"/>
      <c r="E13" s="211"/>
      <c r="F13" s="205"/>
      <c r="G13" s="205"/>
      <c r="H13" s="213"/>
      <c r="I13" s="202"/>
      <c r="J13" s="203"/>
      <c r="K13" s="204"/>
      <c r="L13" s="205"/>
    </row>
    <row r="14" spans="1:12">
      <c r="A14" s="38" t="s">
        <v>40</v>
      </c>
      <c r="B14" s="206">
        <v>43706</v>
      </c>
      <c r="C14" s="207" t="s">
        <v>42</v>
      </c>
      <c r="D14" s="207" t="s">
        <v>43</v>
      </c>
      <c r="E14" s="207" t="s">
        <v>44</v>
      </c>
      <c r="F14" s="205" t="s">
        <v>22</v>
      </c>
      <c r="G14" s="205" t="s">
        <v>16</v>
      </c>
      <c r="H14" s="201">
        <v>27378</v>
      </c>
      <c r="I14" s="202" t="s">
        <v>36</v>
      </c>
      <c r="J14" s="203">
        <v>2158.1999999999998</v>
      </c>
      <c r="K14" s="204" t="s">
        <v>15</v>
      </c>
      <c r="L14" s="205" t="s">
        <v>17</v>
      </c>
    </row>
    <row r="15" spans="1:12">
      <c r="A15" s="37" t="s">
        <v>41</v>
      </c>
      <c r="B15" s="206"/>
      <c r="C15" s="208"/>
      <c r="D15" s="208"/>
      <c r="E15" s="208"/>
      <c r="F15" s="205"/>
      <c r="G15" s="205"/>
      <c r="H15" s="201"/>
      <c r="I15" s="202"/>
      <c r="J15" s="203"/>
      <c r="K15" s="204"/>
      <c r="L15" s="205"/>
    </row>
    <row r="16" spans="1:12" ht="16.2" thickBot="1">
      <c r="A16" s="21"/>
      <c r="B16" s="20"/>
      <c r="C16" s="19"/>
      <c r="D16" s="19"/>
      <c r="E16" s="19"/>
      <c r="F16" s="19"/>
      <c r="G16" s="22"/>
      <c r="H16" s="23"/>
      <c r="I16" s="24"/>
      <c r="J16" s="25"/>
      <c r="K16" s="26"/>
      <c r="L16" s="19"/>
    </row>
    <row r="17" spans="3:10" ht="29.4" thickBot="1">
      <c r="C17" s="16"/>
      <c r="D17" s="17"/>
      <c r="E17" s="7"/>
      <c r="F17" s="199" t="s">
        <v>14</v>
      </c>
      <c r="G17" s="200"/>
      <c r="H17" s="51">
        <f>SUM(H10:H11:H12:H13,H14,H15)</f>
        <v>83934</v>
      </c>
      <c r="I17" s="18"/>
      <c r="J17" s="35">
        <f>SUM(J10,J15)</f>
        <v>980.50699999999995</v>
      </c>
    </row>
  </sheetData>
  <mergeCells count="44">
    <mergeCell ref="A4:B4"/>
    <mergeCell ref="H4:H8"/>
    <mergeCell ref="J4:J8"/>
    <mergeCell ref="K4:K8"/>
    <mergeCell ref="L4:L8"/>
    <mergeCell ref="A5:B5"/>
    <mergeCell ref="A6:B6"/>
    <mergeCell ref="I4:I8"/>
    <mergeCell ref="A9:B9"/>
    <mergeCell ref="H9:I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L14:L15"/>
    <mergeCell ref="B14:B15"/>
    <mergeCell ref="C14:C15"/>
    <mergeCell ref="D14:D15"/>
    <mergeCell ref="E14:E15"/>
    <mergeCell ref="F14:F15"/>
    <mergeCell ref="G14:G15"/>
    <mergeCell ref="F17:G17"/>
    <mergeCell ref="H14:H15"/>
    <mergeCell ref="I14:I15"/>
    <mergeCell ref="J14:J15"/>
    <mergeCell ref="K14:K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Hinojosa</dc:creator>
  <cp:lastModifiedBy>Nancy Benavides</cp:lastModifiedBy>
  <cp:lastPrinted>2025-05-06T17:46:37Z</cp:lastPrinted>
  <dcterms:created xsi:type="dcterms:W3CDTF">2011-04-07T12:29:15Z</dcterms:created>
  <dcterms:modified xsi:type="dcterms:W3CDTF">2025-05-06T20:38:24Z</dcterms:modified>
</cp:coreProperties>
</file>