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0.1.10.101\SecretariasDOM\02. 2025 SECRETARIAS DOM\5.- ESTADISTICAS 2025\ESTADISTICAS  EDIFICACION\DICIEMBRE 2025\"/>
    </mc:Choice>
  </mc:AlternateContent>
  <xr:revisionPtr revIDLastSave="0" documentId="13_ncr:1_{6881A1F5-4AA6-44B2-8E61-ADB82719C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Hoja1!$A$3:$N$73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6" i="1" l="1"/>
  <c r="R41" i="1" l="1"/>
  <c r="R23" i="1"/>
  <c r="J41" i="1"/>
  <c r="K41" i="1"/>
  <c r="Q41" i="1" l="1"/>
  <c r="H41" i="1"/>
  <c r="J48" i="1" l="1"/>
  <c r="H48" i="1"/>
  <c r="Q23" i="1" l="1"/>
  <c r="Q59" i="1" s="1"/>
  <c r="K23" i="1"/>
  <c r="K59" i="1" s="1"/>
  <c r="J23" i="1"/>
  <c r="J59" i="1" s="1"/>
  <c r="H23" i="1"/>
  <c r="H59" i="1" s="1"/>
  <c r="J17" i="2" l="1"/>
  <c r="H17" i="2"/>
</calcChain>
</file>

<file path=xl/sharedStrings.xml><?xml version="1.0" encoding="utf-8"?>
<sst xmlns="http://schemas.openxmlformats.org/spreadsheetml/2006/main" count="332" uniqueCount="186">
  <si>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</si>
  <si>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</si>
  <si>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</si>
  <si>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</si>
  <si>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</si>
  <si>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</si>
  <si>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</si>
  <si>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</si>
  <si>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</si>
  <si>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</si>
  <si>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</si>
  <si>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</si>
  <si>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</si>
  <si>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</si>
  <si>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</si>
  <si>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</si>
  <si>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</si>
  <si>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</si>
  <si>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</si>
  <si>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</si>
  <si>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</si>
  <si>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</si>
  <si>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</si>
  <si>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</si>
  <si>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</si>
  <si>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</si>
  <si>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</si>
  <si>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</si>
  <si>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</si>
  <si>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</si>
  <si>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</si>
  <si>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</si>
  <si>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</si>
  <si>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</si>
  <si>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</si>
  <si>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</si>
  <si>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</si>
  <si>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</si>
  <si>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</si>
  <si>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</si>
  <si>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</si>
  <si>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</si>
  <si>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</si>
  <si>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</si>
  <si>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</si>
  <si>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</si>
  <si>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</si>
  <si>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</si>
  <si>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</si>
  <si>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</si>
  <si>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</si>
  <si>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</si>
  <si>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</si>
  <si>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</si>
  <si>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</si>
  <si>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SUP (m2)</t>
  </si>
  <si>
    <t xml:space="preserve">TOTAL </t>
  </si>
  <si>
    <t>CARLOS LINEROS ECHEVRRIA</t>
  </si>
  <si>
    <t>RESOLUCION FECHA</t>
  </si>
  <si>
    <t>SUPERFICIE M2</t>
  </si>
  <si>
    <t>CERTIFICADO N°</t>
  </si>
  <si>
    <t xml:space="preserve">ARQUITECTO REVISOR </t>
  </si>
  <si>
    <t>CERTIFICADO DE REGULARIZACION ANTIGUA Y OTRAS LEYES</t>
  </si>
  <si>
    <t xml:space="preserve">NINGUNA </t>
  </si>
  <si>
    <t xml:space="preserve">C.ESPINOSA </t>
  </si>
  <si>
    <t xml:space="preserve">VIVIENDA </t>
  </si>
  <si>
    <t xml:space="preserve">S/REV. </t>
  </si>
  <si>
    <t xml:space="preserve">OBRA NUEVA </t>
  </si>
  <si>
    <t xml:space="preserve">PERMISO  DE OBRA MENOR </t>
  </si>
  <si>
    <t xml:space="preserve">PERMISO N° </t>
  </si>
  <si>
    <t xml:space="preserve">RESOLUCION FECHA  </t>
  </si>
  <si>
    <t xml:space="preserve">             PROPIETARIO </t>
  </si>
  <si>
    <t xml:space="preserve">DIRECCION </t>
  </si>
  <si>
    <t xml:space="preserve">ARQUITECTO PROYECTO </t>
  </si>
  <si>
    <t xml:space="preserve">REVISOR INDEPENDIENTE </t>
  </si>
  <si>
    <t xml:space="preserve">DESTINO </t>
  </si>
  <si>
    <t xml:space="preserve">DESCRIPCION PROYECTO </t>
  </si>
  <si>
    <t xml:space="preserve">SUPERFICIE M2 </t>
  </si>
  <si>
    <t xml:space="preserve">SUPERFICIE DEL TERRENO </t>
  </si>
  <si>
    <t xml:space="preserve">NORMAS ESPECIALES </t>
  </si>
  <si>
    <t>1291.26</t>
  </si>
  <si>
    <t>CLE/MG/AEA/nb.</t>
  </si>
  <si>
    <t>ESTADISTICAS DE PERMISOS, RESOLUCIONES Y OTROS  MES DE DICIEMBRE 2025</t>
  </si>
  <si>
    <t>01.12.2025</t>
  </si>
  <si>
    <t xml:space="preserve">FRANCISCO SAGUEZ  /  CLAUDIA TELGIE </t>
  </si>
  <si>
    <t>ARIOSTO 7374</t>
  </si>
  <si>
    <t xml:space="preserve">NATALIA  TELGIE </t>
  </si>
  <si>
    <t>AMPLIACION HASTA 100 M2</t>
  </si>
  <si>
    <t xml:space="preserve">N.JOFRE </t>
  </si>
  <si>
    <t>X</t>
  </si>
  <si>
    <t>05.12.2025</t>
  </si>
  <si>
    <t xml:space="preserve">CONSTRUCTORA MARCELO BONTA Y COMPAÑÍA LTDA </t>
  </si>
  <si>
    <t>LOS EBANISTAS 8635</t>
  </si>
  <si>
    <t xml:space="preserve">ALVARO SILVA MEDIOLA </t>
  </si>
  <si>
    <t xml:space="preserve">INDUSTRIA </t>
  </si>
  <si>
    <t xml:space="preserve">L.G.U.C.,O.G.U.C. Y P.R.C. </t>
  </si>
  <si>
    <t>A.MONARDES</t>
  </si>
  <si>
    <t>10.12.2025</t>
  </si>
  <si>
    <t xml:space="preserve">ESTEBAN VILLASECA NIETO </t>
  </si>
  <si>
    <t xml:space="preserve">LAS ARAÑAS 1974 </t>
  </si>
  <si>
    <t xml:space="preserve">JOCELINE MURRAY GARCIA </t>
  </si>
  <si>
    <t xml:space="preserve">PISCINA </t>
  </si>
  <si>
    <t xml:space="preserve">SUMINISTRO Y PAPELES CONTINUOS  LTDA </t>
  </si>
  <si>
    <t>GIBRALTAR 7079</t>
  </si>
  <si>
    <t xml:space="preserve">JOHN MACKENZIE TIRADO </t>
  </si>
  <si>
    <t xml:space="preserve">MODERNA SOCIEDAD INMOBILIARIA LTDA </t>
  </si>
  <si>
    <t>MONSEÑOR EDWARDS 1638 LC 16</t>
  </si>
  <si>
    <t xml:space="preserve">ROBERTO LAGORIO LAGORIO </t>
  </si>
  <si>
    <t xml:space="preserve">SALON BELLEZA </t>
  </si>
  <si>
    <t xml:space="preserve">MODIFICACION DE EDIFICACIONES EXISTENTES QUE NO ALTEREN SU ESTRUCTURA </t>
  </si>
  <si>
    <t xml:space="preserve">A.ESPEJO </t>
  </si>
  <si>
    <t>11.12.2025</t>
  </si>
  <si>
    <t xml:space="preserve">JAVIER IGNACIO ARAYA CHAMORRO </t>
  </si>
  <si>
    <t xml:space="preserve">PAULA ZUÑIGA </t>
  </si>
  <si>
    <t xml:space="preserve">ESCULTORA REBECA MATTE 2517- B </t>
  </si>
  <si>
    <t>AMPLIACION MAYOR 100M2</t>
  </si>
  <si>
    <t>17.12.2025</t>
  </si>
  <si>
    <t xml:space="preserve">PEHUENCHE SPA </t>
  </si>
  <si>
    <t>LOS CANTEROS 8632</t>
  </si>
  <si>
    <t xml:space="preserve">JOSE MANUEL GOMARA </t>
  </si>
  <si>
    <t xml:space="preserve">FRANCISCO JOSE NILO </t>
  </si>
  <si>
    <t xml:space="preserve">BODEHAS Y OFICINAS </t>
  </si>
  <si>
    <t>1595.00</t>
  </si>
  <si>
    <t>814.79</t>
  </si>
  <si>
    <t>18.12.2025</t>
  </si>
  <si>
    <t xml:space="preserve">INMOBILIARIA NUEVO ALTO CASANOVA </t>
  </si>
  <si>
    <t>ALVARO CASANOVA 2345</t>
  </si>
  <si>
    <t xml:space="preserve">MARIO VIDELA </t>
  </si>
  <si>
    <t xml:space="preserve">JUANA ALFARO </t>
  </si>
  <si>
    <t>3173.00</t>
  </si>
  <si>
    <t xml:space="preserve">MARIA JOSE PARRAGUEZ JIMENEZ </t>
  </si>
  <si>
    <t xml:space="preserve">PJE PRIVADO DRAGONES DE LA REINA 551-B </t>
  </si>
  <si>
    <t xml:space="preserve">KAREN GONZALEZ SANTANA </t>
  </si>
  <si>
    <t>372.00</t>
  </si>
  <si>
    <t>L.G.U.C.Y P.R.C.</t>
  </si>
  <si>
    <t>19.12.2025</t>
  </si>
  <si>
    <t xml:space="preserve">AGRONOVEDADES S.A. </t>
  </si>
  <si>
    <t>CLORINDA HENRIQUEZ 297</t>
  </si>
  <si>
    <t xml:space="preserve">EDUARDO ARYAN </t>
  </si>
  <si>
    <t>581.00</t>
  </si>
  <si>
    <t xml:space="preserve">MARCUS ANDREW COBB CRADDOCK </t>
  </si>
  <si>
    <t>PRESIDENTE OVALLE 6389</t>
  </si>
  <si>
    <t xml:space="preserve">RODOLFO PAZ VON FRIESEN </t>
  </si>
  <si>
    <t xml:space="preserve">A. ESPEJO </t>
  </si>
  <si>
    <t xml:space="preserve">TEXTILES Y CONFECCIONES BENDEK SPA </t>
  </si>
  <si>
    <t>LOS CERAMISTAS 8605</t>
  </si>
  <si>
    <t xml:space="preserve">PEDRO MARTINEZ </t>
  </si>
  <si>
    <t xml:space="preserve">RODRIGO BARROS </t>
  </si>
  <si>
    <t xml:space="preserve">BODEGA </t>
  </si>
  <si>
    <t xml:space="preserve">RESTAURANTE </t>
  </si>
  <si>
    <t xml:space="preserve">SERGIO BARQUIN </t>
  </si>
  <si>
    <t>AV. ALC. FERNANDO CASTILLO VELASCO 8533</t>
  </si>
  <si>
    <t xml:space="preserve">HUANG WEN HUI </t>
  </si>
  <si>
    <t>12.12.2025</t>
  </si>
  <si>
    <t xml:space="preserve">INVERSIONES SANTO TOMAS SPA </t>
  </si>
  <si>
    <t>AV. PRINCIPE DE GALES 5921 OF 101</t>
  </si>
  <si>
    <t xml:space="preserve">ESTUDIO ESTETICA </t>
  </si>
  <si>
    <t>NICOLE BRIGMANN</t>
  </si>
  <si>
    <t xml:space="preserve">GERMAN CORTES PIZARRO </t>
  </si>
  <si>
    <t>PAJE PRIVADO PRINCIPE DE GALES 6440-C</t>
  </si>
  <si>
    <t xml:space="preserve">DANIELA PALACIOS </t>
  </si>
  <si>
    <t xml:space="preserve">N. JOFRE </t>
  </si>
  <si>
    <t xml:space="preserve">ANDRES ALBERTO MUÑOZ GONZALEZ </t>
  </si>
  <si>
    <t>ALCALDE ALBERTO CHADWICK 2067</t>
  </si>
  <si>
    <t xml:space="preserve">EDGARD STEPHENS KATALINIC </t>
  </si>
  <si>
    <t>29.12.2025</t>
  </si>
  <si>
    <t xml:space="preserve">MIGUEL ANGEL FERRADA </t>
  </si>
  <si>
    <t>AV. LARRAIN 5941</t>
  </si>
  <si>
    <t xml:space="preserve">BRAULIO GOMEZ </t>
  </si>
  <si>
    <t xml:space="preserve">LOCALES </t>
  </si>
  <si>
    <t xml:space="preserve">ALTERACION </t>
  </si>
  <si>
    <t>370.26</t>
  </si>
  <si>
    <t xml:space="preserve">CLAUDIO ANTONIO MESA </t>
  </si>
  <si>
    <t xml:space="preserve">ALVARO CASANOVA 1676 </t>
  </si>
  <si>
    <t xml:space="preserve">PABLO ANDRADE </t>
  </si>
  <si>
    <t>3095.47</t>
  </si>
  <si>
    <t>31.12.2025</t>
  </si>
  <si>
    <t>JIMENA PAZ GARCIA CANALES</t>
  </si>
  <si>
    <t>PALMAS DE MALLORCA 193</t>
  </si>
  <si>
    <t>MARIA ISABEL ALISTE TAPIA</t>
  </si>
  <si>
    <t>ECHEÑIQUE 6891</t>
  </si>
  <si>
    <t>JORGE MARIO LOIZA RUIZ</t>
  </si>
  <si>
    <t>A N T E P R O Y E C T O S</t>
  </si>
  <si>
    <t>CERTIFICADO DE REGULARIZACION EDIFICACION ANTIGUA DE CUALQUIER DESTINO, CONSTRUIDA ANTES DEL 31.07.1959</t>
  </si>
  <si>
    <t>JAVIERA NATALIA HERRIQUEZ YAÑEZ</t>
  </si>
  <si>
    <t>L.G.U.C. - O.G.U.C. Y PRC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</si>
</sst>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6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AmdtSymbols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6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318">
    <xf numFmtId="0" fontId="0" fillId="0" borderId="0" xfId="0"/>
    <xf numFmtId="0" fontId="6" fillId="0" borderId="0" xfId="0" applyFont="1"/>
    <xf numFmtId="0" fontId="5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14" fontId="25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6" fillId="0" borderId="12" xfId="0" applyFont="1" applyBorder="1" applyAlignment="1">
      <alignment horizontal="center"/>
    </xf>
    <xf numFmtId="0" fontId="6" fillId="0" borderId="12" xfId="0" applyFont="1" applyBorder="1"/>
    <xf numFmtId="167" fontId="1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6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9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2" fontId="11" fillId="3" borderId="0" xfId="0" applyNumberFormat="1" applyFont="1" applyFill="1"/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7" fillId="3" borderId="0" xfId="0" applyFont="1" applyFill="1" applyAlignment="1">
      <alignment horizontal="center"/>
    </xf>
    <xf numFmtId="42" fontId="34" fillId="3" borderId="0" xfId="1" applyFont="1" applyFill="1" applyBorder="1" applyAlignment="1">
      <alignment horizontal="right"/>
    </xf>
    <xf numFmtId="0" fontId="35" fillId="3" borderId="0" xfId="0" applyFont="1" applyFill="1"/>
    <xf numFmtId="0" fontId="28" fillId="0" borderId="0" xfId="0" applyFont="1"/>
    <xf numFmtId="4" fontId="27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0" fontId="23" fillId="2" borderId="12" xfId="0" applyFont="1" applyFill="1" applyBorder="1"/>
    <xf numFmtId="0" fontId="37" fillId="2" borderId="12" xfId="0" applyFont="1" applyFill="1" applyBorder="1" applyAlignment="1">
      <alignment horizontal="center"/>
    </xf>
    <xf numFmtId="0" fontId="37" fillId="2" borderId="12" xfId="0" applyFont="1" applyFill="1" applyBorder="1"/>
    <xf numFmtId="0" fontId="27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" fillId="3" borderId="0" xfId="0" applyFont="1" applyFill="1"/>
    <xf numFmtId="0" fontId="2" fillId="0" borderId="12" xfId="0" applyFont="1" applyBorder="1" applyAlignment="1">
      <alignment horizontal="center" vertical="center" wrapText="1"/>
    </xf>
    <xf numFmtId="0" fontId="19" fillId="2" borderId="12" xfId="0" applyFont="1" applyFill="1" applyBorder="1"/>
    <xf numFmtId="2" fontId="11" fillId="2" borderId="12" xfId="0" applyNumberFormat="1" applyFont="1" applyFill="1" applyBorder="1" applyAlignment="1">
      <alignment horizontal="right"/>
    </xf>
    <xf numFmtId="0" fontId="39" fillId="0" borderId="0" xfId="0" applyFont="1"/>
    <xf numFmtId="0" fontId="3" fillId="2" borderId="17" xfId="0" applyFont="1" applyFill="1" applyBorder="1"/>
    <xf numFmtId="0" fontId="7" fillId="2" borderId="17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15" fillId="0" borderId="4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3" fontId="27" fillId="3" borderId="19" xfId="0" applyNumberFormat="1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4" fontId="27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42" fontId="11" fillId="2" borderId="12" xfId="0" applyNumberFormat="1" applyFont="1" applyFill="1" applyBorder="1" applyAlignment="1">
      <alignment horizontal="center"/>
    </xf>
    <xf numFmtId="2" fontId="11" fillId="2" borderId="12" xfId="0" applyNumberFormat="1" applyFont="1" applyFill="1" applyBorder="1"/>
    <xf numFmtId="2" fontId="6" fillId="0" borderId="12" xfId="0" applyNumberFormat="1" applyFont="1" applyBorder="1" applyAlignment="1">
      <alignment horizontal="center" vertical="center"/>
    </xf>
    <xf numFmtId="4" fontId="27" fillId="3" borderId="46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27" fillId="0" borderId="12" xfId="0" applyFont="1" applyBorder="1" applyAlignment="1">
      <alignment horizontal="center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19" fillId="0" borderId="0" xfId="0" applyFont="1"/>
    <xf numFmtId="0" fontId="0" fillId="0" borderId="12" xfId="0" applyBorder="1" applyAlignment="1">
      <alignment wrapText="1"/>
    </xf>
    <xf numFmtId="0" fontId="17" fillId="2" borderId="17" xfId="0" applyFont="1" applyFill="1" applyBorder="1" applyAlignment="1">
      <alignment wrapText="1"/>
    </xf>
    <xf numFmtId="2" fontId="7" fillId="2" borderId="17" xfId="0" applyNumberFormat="1" applyFont="1" applyFill="1" applyBorder="1"/>
    <xf numFmtId="0" fontId="17" fillId="2" borderId="17" xfId="0" applyFont="1" applyFill="1" applyBorder="1"/>
    <xf numFmtId="0" fontId="17" fillId="2" borderId="18" xfId="0" applyFont="1" applyFill="1" applyBorder="1"/>
    <xf numFmtId="0" fontId="41" fillId="3" borderId="33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0" fontId="28" fillId="0" borderId="43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4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center" wrapText="1"/>
    </xf>
    <xf numFmtId="0" fontId="44" fillId="3" borderId="0" xfId="0" applyFont="1" applyFill="1" applyAlignment="1">
      <alignment horizontal="center" wrapText="1"/>
    </xf>
    <xf numFmtId="0" fontId="44" fillId="3" borderId="0" xfId="0" applyFont="1" applyFill="1" applyAlignment="1">
      <alignment horizontal="center"/>
    </xf>
    <xf numFmtId="0" fontId="13" fillId="3" borderId="0" xfId="0" applyFont="1" applyFill="1"/>
    <xf numFmtId="0" fontId="2" fillId="3" borderId="12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44" fillId="2" borderId="18" xfId="0" applyFont="1" applyFill="1" applyBorder="1" applyAlignment="1">
      <alignment horizontal="center"/>
    </xf>
    <xf numFmtId="0" fontId="38" fillId="0" borderId="0" xfId="0" applyFont="1"/>
    <xf numFmtId="14" fontId="38" fillId="0" borderId="0" xfId="0" applyNumberFormat="1" applyFont="1" applyAlignment="1">
      <alignment horizontal="left"/>
    </xf>
    <xf numFmtId="0" fontId="7" fillId="3" borderId="0" xfId="0" applyFont="1" applyFill="1"/>
    <xf numFmtId="42" fontId="21" fillId="3" borderId="0" xfId="0" applyNumberFormat="1" applyFont="1" applyFill="1"/>
    <xf numFmtId="4" fontId="21" fillId="3" borderId="0" xfId="0" applyNumberFormat="1" applyFont="1" applyFill="1"/>
    <xf numFmtId="0" fontId="33" fillId="3" borderId="0" xfId="0" applyFont="1" applyFill="1"/>
    <xf numFmtId="0" fontId="7" fillId="3" borderId="0" xfId="0" applyFont="1" applyFill="1" applyAlignment="1">
      <alignment horizontal="center"/>
    </xf>
    <xf numFmtId="0" fontId="21" fillId="3" borderId="0" xfId="0" applyFont="1" applyFill="1"/>
    <xf numFmtId="0" fontId="42" fillId="0" borderId="0" xfId="0" applyFont="1"/>
    <xf numFmtId="0" fontId="28" fillId="0" borderId="12" xfId="0" applyFont="1" applyBorder="1" applyAlignment="1">
      <alignment wrapText="1"/>
    </xf>
    <xf numFmtId="3" fontId="29" fillId="0" borderId="0" xfId="0" applyNumberFormat="1" applyFont="1" applyAlignment="1">
      <alignment horizontal="center" vertical="center"/>
    </xf>
    <xf numFmtId="14" fontId="2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2" fontId="1" fillId="0" borderId="0" xfId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2" fontId="1" fillId="0" borderId="0" xfId="1" applyFont="1" applyFill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8" fillId="0" borderId="0" xfId="0" applyFont="1" applyAlignment="1">
      <alignment horizontal="center" wrapText="1"/>
    </xf>
    <xf numFmtId="2" fontId="40" fillId="3" borderId="0" xfId="0" applyNumberFormat="1" applyFont="1" applyFill="1" applyAlignment="1">
      <alignment horizontal="center"/>
    </xf>
    <xf numFmtId="6" fontId="19" fillId="0" borderId="0" xfId="0" applyNumberFormat="1" applyFont="1" applyAlignment="1">
      <alignment wrapText="1"/>
    </xf>
    <xf numFmtId="0" fontId="28" fillId="0" borderId="0" xfId="0" applyFont="1" applyAlignment="1">
      <alignment horizontal="center"/>
    </xf>
    <xf numFmtId="2" fontId="40" fillId="3" borderId="12" xfId="0" applyNumberFormat="1" applyFont="1" applyFill="1" applyBorder="1" applyAlignment="1">
      <alignment horizontal="center"/>
    </xf>
    <xf numFmtId="0" fontId="13" fillId="3" borderId="33" xfId="0" applyFont="1" applyFill="1" applyBorder="1" applyAlignment="1">
      <alignment wrapText="1"/>
    </xf>
    <xf numFmtId="0" fontId="44" fillId="3" borderId="33" xfId="0" applyFont="1" applyFill="1" applyBorder="1" applyAlignment="1">
      <alignment wrapText="1"/>
    </xf>
    <xf numFmtId="0" fontId="44" fillId="3" borderId="33" xfId="0" applyFont="1" applyFill="1" applyBorder="1" applyAlignment="1">
      <alignment horizontal="center" wrapText="1"/>
    </xf>
    <xf numFmtId="2" fontId="15" fillId="3" borderId="33" xfId="0" applyNumberFormat="1" applyFont="1" applyFill="1" applyBorder="1" applyAlignment="1">
      <alignment horizontal="center"/>
    </xf>
    <xf numFmtId="0" fontId="13" fillId="3" borderId="33" xfId="0" applyFont="1" applyFill="1" applyBorder="1"/>
    <xf numFmtId="0" fontId="13" fillId="3" borderId="47" xfId="0" applyFont="1" applyFill="1" applyBorder="1"/>
    <xf numFmtId="2" fontId="11" fillId="3" borderId="0" xfId="0" applyNumberFormat="1" applyFont="1" applyFill="1" applyAlignment="1">
      <alignment horizontal="left"/>
    </xf>
    <xf numFmtId="6" fontId="41" fillId="3" borderId="0" xfId="0" applyNumberFormat="1" applyFont="1" applyFill="1" applyAlignment="1">
      <alignment horizontal="right" vertical="center" wrapText="1"/>
    </xf>
    <xf numFmtId="0" fontId="45" fillId="3" borderId="0" xfId="0" applyFont="1" applyFill="1" applyAlignment="1">
      <alignment horizontal="center"/>
    </xf>
    <xf numFmtId="42" fontId="11" fillId="3" borderId="0" xfId="0" applyNumberFormat="1" applyFont="1" applyFill="1" applyAlignment="1">
      <alignment horizontal="center"/>
    </xf>
    <xf numFmtId="0" fontId="19" fillId="3" borderId="0" xfId="0" applyFont="1" applyFill="1"/>
    <xf numFmtId="2" fontId="11" fillId="3" borderId="0" xfId="0" applyNumberFormat="1" applyFont="1" applyFill="1" applyAlignment="1">
      <alignment horizontal="right"/>
    </xf>
    <xf numFmtId="42" fontId="23" fillId="3" borderId="0" xfId="1" applyFont="1" applyFill="1" applyBorder="1" applyAlignment="1">
      <alignment horizontal="right"/>
    </xf>
    <xf numFmtId="0" fontId="24" fillId="3" borderId="0" xfId="0" applyFont="1" applyFill="1"/>
    <xf numFmtId="4" fontId="23" fillId="3" borderId="0" xfId="0" applyNumberFormat="1" applyFont="1" applyFill="1" applyAlignment="1">
      <alignment horizontal="right"/>
    </xf>
    <xf numFmtId="0" fontId="15" fillId="0" borderId="26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6" fontId="11" fillId="3" borderId="0" xfId="0" applyNumberFormat="1" applyFont="1" applyFill="1" applyAlignment="1">
      <alignment horizontal="center"/>
    </xf>
    <xf numFmtId="0" fontId="13" fillId="0" borderId="33" xfId="0" applyFont="1" applyBorder="1" applyAlignment="1">
      <alignment horizontal="center" wrapText="1"/>
    </xf>
    <xf numFmtId="0" fontId="43" fillId="0" borderId="1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3" borderId="26" xfId="0" applyFont="1" applyFill="1" applyBorder="1" applyAlignment="1">
      <alignment horizontal="center" vertical="center" wrapText="1"/>
    </xf>
    <xf numFmtId="3" fontId="27" fillId="3" borderId="26" xfId="0" applyNumberFormat="1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4" fontId="27" fillId="3" borderId="26" xfId="0" applyNumberFormat="1" applyFont="1" applyFill="1" applyBorder="1" applyAlignment="1">
      <alignment horizontal="center" vertical="center" wrapText="1"/>
    </xf>
    <xf numFmtId="4" fontId="27" fillId="3" borderId="25" xfId="0" applyNumberFormat="1" applyFont="1" applyFill="1" applyBorder="1" applyAlignment="1">
      <alignment horizontal="center" vertical="center" wrapText="1"/>
    </xf>
    <xf numFmtId="4" fontId="3" fillId="3" borderId="43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/>
    <xf numFmtId="0" fontId="10" fillId="2" borderId="17" xfId="0" applyFont="1" applyFill="1" applyBorder="1"/>
    <xf numFmtId="0" fontId="10" fillId="2" borderId="12" xfId="0" applyFont="1" applyFill="1" applyBorder="1"/>
    <xf numFmtId="0" fontId="23" fillId="3" borderId="0" xfId="0" applyFont="1" applyFill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" fontId="2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3" fillId="3" borderId="0" xfId="0" applyNumberFormat="1" applyFont="1" applyFill="1" applyAlignment="1">
      <alignment horizontal="center" vertical="center" wrapText="1"/>
    </xf>
    <xf numFmtId="42" fontId="2" fillId="0" borderId="0" xfId="1" applyFont="1" applyFill="1" applyBorder="1" applyAlignment="1">
      <alignment horizontal="right" vertical="center" wrapText="1"/>
    </xf>
    <xf numFmtId="0" fontId="40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right" vertical="center"/>
    </xf>
    <xf numFmtId="42" fontId="11" fillId="2" borderId="12" xfId="0" applyNumberFormat="1" applyFont="1" applyFill="1" applyBorder="1" applyAlignment="1">
      <alignment horizontal="center" wrapText="1"/>
    </xf>
    <xf numFmtId="42" fontId="19" fillId="0" borderId="12" xfId="0" applyNumberFormat="1" applyFont="1" applyBorder="1" applyAlignment="1">
      <alignment wrapText="1"/>
    </xf>
    <xf numFmtId="0" fontId="45" fillId="2" borderId="19" xfId="0" applyFont="1" applyFill="1" applyBorder="1" applyAlignment="1">
      <alignment horizontal="center"/>
    </xf>
    <xf numFmtId="42" fontId="19" fillId="2" borderId="12" xfId="0" applyNumberFormat="1" applyFont="1" applyFill="1" applyBorder="1" applyAlignment="1">
      <alignment wrapText="1"/>
    </xf>
    <xf numFmtId="14" fontId="28" fillId="0" borderId="0" xfId="0" applyNumberFormat="1" applyFont="1" applyAlignment="1">
      <alignment horizontal="left"/>
    </xf>
    <xf numFmtId="0" fontId="6" fillId="2" borderId="18" xfId="0" applyFont="1" applyFill="1" applyBorder="1"/>
    <xf numFmtId="0" fontId="29" fillId="2" borderId="16" xfId="0" applyFont="1" applyFill="1" applyBorder="1"/>
    <xf numFmtId="42" fontId="29" fillId="2" borderId="48" xfId="0" applyNumberFormat="1" applyFont="1" applyFill="1" applyBorder="1"/>
    <xf numFmtId="0" fontId="26" fillId="3" borderId="0" xfId="0" applyFont="1" applyFill="1"/>
    <xf numFmtId="42" fontId="26" fillId="3" borderId="0" xfId="0" applyNumberFormat="1" applyFont="1" applyFill="1"/>
    <xf numFmtId="0" fontId="27" fillId="3" borderId="24" xfId="0" applyFont="1" applyFill="1" applyBorder="1"/>
    <xf numFmtId="3" fontId="27" fillId="3" borderId="24" xfId="0" applyNumberFormat="1" applyFont="1" applyFill="1" applyBorder="1"/>
    <xf numFmtId="0" fontId="1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4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2" fontId="11" fillId="3" borderId="0" xfId="0" applyNumberFormat="1" applyFont="1" applyFill="1" applyBorder="1"/>
    <xf numFmtId="0" fontId="10" fillId="3" borderId="0" xfId="0" applyFont="1" applyFill="1" applyBorder="1"/>
    <xf numFmtId="42" fontId="11" fillId="3" borderId="0" xfId="0" applyNumberFormat="1" applyFont="1" applyFill="1" applyBorder="1" applyAlignment="1">
      <alignment horizontal="center" wrapText="1"/>
    </xf>
    <xf numFmtId="0" fontId="19" fillId="3" borderId="0" xfId="0" applyFont="1" applyFill="1" applyBorder="1"/>
    <xf numFmtId="2" fontId="11" fillId="3" borderId="0" xfId="0" applyNumberFormat="1" applyFont="1" applyFill="1" applyBorder="1" applyAlignment="1">
      <alignment horizontal="right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47625</xdr:rowOff>
    </xdr:from>
    <xdr:to>
      <xdr:col>2</xdr:col>
      <xdr:colOff>1262062</xdr:colOff>
      <xdr:row>5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9094"/>
          <a:ext cx="3929062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74"/>
  <sheetViews>
    <sheetView tabSelected="1" topLeftCell="A34" zoomScale="80" zoomScaleNormal="80" zoomScaleSheetLayoutView="100" zoomScalePageLayoutView="50" workbookViewId="0">
      <selection activeCell="J48" sqref="J48"/>
    </sheetView>
  </sheetViews>
  <sheetFormatPr baseColWidth="10" defaultRowHeight="15"/>
  <cols>
    <col min="1" max="1" width="13.85546875" customWidth="1"/>
    <col min="2" max="2" width="27.42578125" customWidth="1"/>
    <col min="3" max="3" width="52.5703125" customWidth="1"/>
    <col min="4" max="4" width="45" customWidth="1"/>
    <col min="5" max="5" width="43.7109375" customWidth="1"/>
    <col min="6" max="6" width="30.28515625" customWidth="1"/>
    <col min="7" max="7" width="25.42578125" customWidth="1"/>
    <col min="8" max="8" width="23.7109375" customWidth="1"/>
    <col min="9" max="9" width="37.28515625" customWidth="1"/>
    <col min="10" max="10" width="18.42578125" customWidth="1"/>
    <col min="11" max="11" width="23.42578125" customWidth="1"/>
    <col min="12" max="12" width="23.85546875" customWidth="1"/>
    <col min="13" max="13" width="20" customWidth="1"/>
    <col min="17" max="17" width="25.140625" bestFit="1" customWidth="1"/>
  </cols>
  <sheetData>
    <row r="1" spans="1:18" ht="5.25" customHeight="1" thickBot="1">
      <c r="A1" s="246" t="s">
        <v>46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60"/>
      <c r="O1" s="75"/>
      <c r="P1" s="76"/>
      <c r="Q1" s="76"/>
      <c r="R1" s="60"/>
    </row>
    <row r="2" spans="1:18" ht="10.5" hidden="1" customHeight="1" thickBot="1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61"/>
      <c r="O2" s="65"/>
      <c r="R2" s="66"/>
    </row>
    <row r="3" spans="1:18">
      <c r="A3" s="258" t="s">
        <v>82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62"/>
      <c r="O3" s="267"/>
      <c r="P3" s="268"/>
      <c r="Q3" s="268"/>
      <c r="R3" s="269"/>
    </row>
    <row r="4" spans="1:18">
      <c r="A4" s="260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62"/>
      <c r="O4" s="258"/>
      <c r="P4" s="270"/>
      <c r="Q4" s="270"/>
      <c r="R4" s="271"/>
    </row>
    <row r="5" spans="1:18">
      <c r="A5" s="260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62"/>
      <c r="O5" s="258"/>
      <c r="P5" s="270"/>
      <c r="Q5" s="270"/>
      <c r="R5" s="271"/>
    </row>
    <row r="6" spans="1:18" ht="6" customHeight="1" thickBot="1">
      <c r="A6" s="261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63"/>
      <c r="O6" s="272"/>
      <c r="P6" s="273"/>
      <c r="Q6" s="273"/>
      <c r="R6" s="274"/>
    </row>
    <row r="7" spans="1:18" ht="6" customHeight="1">
      <c r="A7" s="59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62"/>
      <c r="O7" s="67"/>
      <c r="P7" s="68"/>
      <c r="Q7" s="68"/>
      <c r="R7" s="62"/>
    </row>
    <row r="8" spans="1:18" ht="6" customHeight="1" thickBot="1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64"/>
      <c r="O8" s="69"/>
      <c r="P8" s="70"/>
      <c r="Q8" s="70"/>
      <c r="R8" s="64"/>
    </row>
    <row r="9" spans="1:18">
      <c r="A9" s="250" t="s">
        <v>12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75"/>
      <c r="O9" s="277" t="s">
        <v>47</v>
      </c>
      <c r="P9" s="278"/>
      <c r="Q9" s="278"/>
      <c r="R9" s="279"/>
    </row>
    <row r="10" spans="1:18" ht="15.75" thickBot="1">
      <c r="A10" s="252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76"/>
      <c r="O10" s="280"/>
      <c r="P10" s="281"/>
      <c r="Q10" s="281"/>
      <c r="R10" s="282"/>
    </row>
    <row r="11" spans="1:18">
      <c r="A11" s="237" t="s">
        <v>0</v>
      </c>
      <c r="B11" s="237" t="s">
        <v>1</v>
      </c>
      <c r="C11" s="263" t="s">
        <v>2</v>
      </c>
      <c r="D11" s="237" t="s">
        <v>3</v>
      </c>
      <c r="E11" s="237" t="s">
        <v>4</v>
      </c>
      <c r="F11" s="237" t="s">
        <v>5</v>
      </c>
      <c r="G11" s="237" t="s">
        <v>6</v>
      </c>
      <c r="H11" s="237" t="s">
        <v>7</v>
      </c>
      <c r="I11" s="237" t="s">
        <v>8</v>
      </c>
      <c r="J11" s="237" t="s">
        <v>11</v>
      </c>
      <c r="K11" s="245" t="s">
        <v>18</v>
      </c>
      <c r="L11" s="237" t="s">
        <v>9</v>
      </c>
      <c r="M11" s="237" t="s">
        <v>10</v>
      </c>
      <c r="N11" s="245" t="s">
        <v>17</v>
      </c>
      <c r="O11" s="283" t="s">
        <v>48</v>
      </c>
      <c r="P11" s="283" t="s">
        <v>49</v>
      </c>
      <c r="Q11" s="283" t="s">
        <v>50</v>
      </c>
      <c r="R11" s="283" t="s">
        <v>55</v>
      </c>
    </row>
    <row r="12" spans="1:18">
      <c r="A12" s="237"/>
      <c r="B12" s="237"/>
      <c r="C12" s="263"/>
      <c r="D12" s="237"/>
      <c r="E12" s="237"/>
      <c r="F12" s="238"/>
      <c r="G12" s="238"/>
      <c r="H12" s="238"/>
      <c r="I12" s="238"/>
      <c r="J12" s="238"/>
      <c r="K12" s="237"/>
      <c r="L12" s="238"/>
      <c r="M12" s="238"/>
      <c r="N12" s="237"/>
      <c r="O12" s="284"/>
      <c r="P12" s="284"/>
      <c r="Q12" s="284"/>
      <c r="R12" s="284"/>
    </row>
    <row r="13" spans="1:18" ht="9" customHeight="1" thickBot="1">
      <c r="A13" s="243"/>
      <c r="B13" s="243"/>
      <c r="C13" s="264"/>
      <c r="D13" s="243"/>
      <c r="E13" s="243"/>
      <c r="F13" s="239"/>
      <c r="G13" s="239"/>
      <c r="H13" s="239"/>
      <c r="I13" s="239"/>
      <c r="J13" s="239"/>
      <c r="K13" s="243"/>
      <c r="L13" s="239"/>
      <c r="M13" s="239"/>
      <c r="N13" s="243"/>
      <c r="O13" s="284"/>
      <c r="P13" s="284"/>
      <c r="Q13" s="284"/>
      <c r="R13" s="284"/>
    </row>
    <row r="14" spans="1:18" s="1" customFormat="1" ht="25.9" customHeight="1">
      <c r="A14" s="79">
        <v>14882</v>
      </c>
      <c r="B14" s="56" t="s">
        <v>111</v>
      </c>
      <c r="C14" s="3" t="s">
        <v>112</v>
      </c>
      <c r="D14" s="3" t="s">
        <v>114</v>
      </c>
      <c r="E14" s="3" t="s">
        <v>113</v>
      </c>
      <c r="F14" s="6" t="s">
        <v>21</v>
      </c>
      <c r="G14" s="6" t="s">
        <v>65</v>
      </c>
      <c r="H14" s="13">
        <v>701194</v>
      </c>
      <c r="I14" s="6" t="s">
        <v>115</v>
      </c>
      <c r="J14" s="7">
        <v>192.79</v>
      </c>
      <c r="K14" s="7" t="s">
        <v>123</v>
      </c>
      <c r="L14" s="2" t="s">
        <v>63</v>
      </c>
      <c r="M14" s="5" t="s">
        <v>88</v>
      </c>
      <c r="N14" s="123">
        <v>9</v>
      </c>
      <c r="O14" s="77" t="s">
        <v>89</v>
      </c>
      <c r="P14" s="71"/>
      <c r="Q14" s="13">
        <v>488115</v>
      </c>
      <c r="R14" s="72"/>
    </row>
    <row r="15" spans="1:18" s="1" customFormat="1" ht="30">
      <c r="A15" s="79">
        <v>14883</v>
      </c>
      <c r="B15" s="56" t="s">
        <v>116</v>
      </c>
      <c r="C15" s="3" t="s">
        <v>117</v>
      </c>
      <c r="D15" s="3" t="s">
        <v>118</v>
      </c>
      <c r="E15" s="3" t="s">
        <v>119</v>
      </c>
      <c r="F15" s="6" t="s">
        <v>120</v>
      </c>
      <c r="G15" s="6" t="s">
        <v>121</v>
      </c>
      <c r="H15" s="13">
        <v>657807</v>
      </c>
      <c r="I15" s="6" t="s">
        <v>67</v>
      </c>
      <c r="J15" s="7">
        <v>1535.35</v>
      </c>
      <c r="K15" s="7" t="s">
        <v>122</v>
      </c>
      <c r="L15" s="2" t="s">
        <v>63</v>
      </c>
      <c r="M15" s="5" t="s">
        <v>110</v>
      </c>
      <c r="N15" s="50">
        <v>14</v>
      </c>
      <c r="O15" s="71" t="s">
        <v>89</v>
      </c>
      <c r="P15" s="71"/>
      <c r="Q15" s="13">
        <v>3349936</v>
      </c>
      <c r="R15" s="72"/>
    </row>
    <row r="16" spans="1:18" s="1" customFormat="1" ht="20.25">
      <c r="A16" s="79">
        <v>14884</v>
      </c>
      <c r="B16" s="56" t="s">
        <v>124</v>
      </c>
      <c r="C16" s="3" t="s">
        <v>125</v>
      </c>
      <c r="D16" s="3" t="s">
        <v>126</v>
      </c>
      <c r="E16" s="3" t="s">
        <v>127</v>
      </c>
      <c r="F16" s="6" t="s">
        <v>128</v>
      </c>
      <c r="G16" s="6" t="s">
        <v>65</v>
      </c>
      <c r="H16" s="13">
        <v>413640</v>
      </c>
      <c r="I16" s="6" t="s">
        <v>67</v>
      </c>
      <c r="J16" s="7">
        <v>699.81</v>
      </c>
      <c r="K16" s="73" t="s">
        <v>129</v>
      </c>
      <c r="L16" s="2" t="s">
        <v>63</v>
      </c>
      <c r="M16" s="5" t="s">
        <v>110</v>
      </c>
      <c r="N16" s="50">
        <v>9</v>
      </c>
      <c r="O16" s="71"/>
      <c r="P16" s="71" t="s">
        <v>89</v>
      </c>
      <c r="Q16" s="13"/>
      <c r="R16" s="72"/>
    </row>
    <row r="17" spans="1:18" s="1" customFormat="1" ht="30">
      <c r="A17" s="79">
        <v>14885</v>
      </c>
      <c r="B17" s="56" t="s">
        <v>124</v>
      </c>
      <c r="C17" s="3" t="s">
        <v>130</v>
      </c>
      <c r="D17" s="3" t="s">
        <v>131</v>
      </c>
      <c r="E17" s="3" t="s">
        <v>132</v>
      </c>
      <c r="F17" s="6" t="s">
        <v>21</v>
      </c>
      <c r="G17" s="6" t="s">
        <v>65</v>
      </c>
      <c r="H17" s="13">
        <v>348576</v>
      </c>
      <c r="I17" s="6" t="s">
        <v>67</v>
      </c>
      <c r="J17" s="7">
        <v>116.38</v>
      </c>
      <c r="K17" s="7" t="s">
        <v>133</v>
      </c>
      <c r="L17" s="2" t="s">
        <v>134</v>
      </c>
      <c r="M17" s="5" t="s">
        <v>96</v>
      </c>
      <c r="N17" s="99">
        <v>9</v>
      </c>
      <c r="O17" s="71" t="s">
        <v>89</v>
      </c>
      <c r="P17" s="71"/>
      <c r="Q17" s="13">
        <v>886331</v>
      </c>
      <c r="R17" s="72"/>
    </row>
    <row r="18" spans="1:18" s="1" customFormat="1" ht="20.25">
      <c r="A18" s="79">
        <v>14886</v>
      </c>
      <c r="B18" s="56" t="s">
        <v>135</v>
      </c>
      <c r="C18" s="3" t="s">
        <v>136</v>
      </c>
      <c r="D18" s="3" t="s">
        <v>137</v>
      </c>
      <c r="E18" s="3" t="s">
        <v>138</v>
      </c>
      <c r="F18" s="6" t="s">
        <v>21</v>
      </c>
      <c r="G18" s="6" t="s">
        <v>65</v>
      </c>
      <c r="H18" s="13">
        <v>22954</v>
      </c>
      <c r="I18" s="6" t="s">
        <v>115</v>
      </c>
      <c r="J18" s="7">
        <v>282.2</v>
      </c>
      <c r="K18" s="7" t="s">
        <v>139</v>
      </c>
      <c r="L18" s="2" t="s">
        <v>134</v>
      </c>
      <c r="M18" s="5" t="s">
        <v>64</v>
      </c>
      <c r="N18" s="99">
        <v>12</v>
      </c>
      <c r="O18" s="71" t="s">
        <v>89</v>
      </c>
      <c r="P18" s="71"/>
      <c r="Q18" s="13">
        <v>20550</v>
      </c>
      <c r="R18" s="72"/>
    </row>
    <row r="19" spans="1:18" s="1" customFormat="1" ht="20.25">
      <c r="A19" s="79">
        <v>14887</v>
      </c>
      <c r="B19" s="56" t="s">
        <v>165</v>
      </c>
      <c r="C19" s="3" t="s">
        <v>166</v>
      </c>
      <c r="D19" s="3" t="s">
        <v>167</v>
      </c>
      <c r="E19" s="3" t="s">
        <v>168</v>
      </c>
      <c r="F19" s="6" t="s">
        <v>21</v>
      </c>
      <c r="G19" s="6" t="s">
        <v>169</v>
      </c>
      <c r="H19" s="13">
        <v>1500000</v>
      </c>
      <c r="I19" s="6" t="s">
        <v>170</v>
      </c>
      <c r="J19" s="7">
        <v>373.12</v>
      </c>
      <c r="K19" s="7" t="s">
        <v>171</v>
      </c>
      <c r="L19" s="2" t="s">
        <v>63</v>
      </c>
      <c r="M19" s="5" t="s">
        <v>64</v>
      </c>
      <c r="N19" s="99">
        <v>6</v>
      </c>
      <c r="O19" s="71"/>
      <c r="P19" s="71" t="s">
        <v>89</v>
      </c>
      <c r="Q19" s="13"/>
      <c r="R19" s="72"/>
    </row>
    <row r="20" spans="1:18" s="1" customFormat="1" ht="20.25">
      <c r="A20" s="79">
        <v>14888</v>
      </c>
      <c r="B20" s="56" t="s">
        <v>165</v>
      </c>
      <c r="C20" s="3" t="s">
        <v>172</v>
      </c>
      <c r="D20" s="3" t="s">
        <v>173</v>
      </c>
      <c r="E20" s="3" t="s">
        <v>174</v>
      </c>
      <c r="F20" s="6" t="s">
        <v>21</v>
      </c>
      <c r="G20" s="6" t="s">
        <v>65</v>
      </c>
      <c r="H20" s="13">
        <v>121569</v>
      </c>
      <c r="I20" s="6" t="s">
        <v>170</v>
      </c>
      <c r="J20" s="7">
        <v>250.56</v>
      </c>
      <c r="K20" s="7" t="s">
        <v>175</v>
      </c>
      <c r="L20" s="2" t="s">
        <v>134</v>
      </c>
      <c r="M20" s="5" t="s">
        <v>64</v>
      </c>
      <c r="N20" s="78">
        <v>9</v>
      </c>
      <c r="O20" s="71" t="s">
        <v>89</v>
      </c>
      <c r="P20" s="71"/>
      <c r="Q20" s="13">
        <v>453742</v>
      </c>
      <c r="R20" s="72"/>
    </row>
    <row r="21" spans="1:18" s="1" customFormat="1" ht="20.25">
      <c r="A21" s="79">
        <v>14889</v>
      </c>
      <c r="B21" s="56" t="s">
        <v>176</v>
      </c>
      <c r="C21" s="3" t="s">
        <v>177</v>
      </c>
      <c r="D21" s="3" t="s">
        <v>178</v>
      </c>
      <c r="E21" s="3" t="s">
        <v>179</v>
      </c>
      <c r="F21" s="6" t="s">
        <v>21</v>
      </c>
      <c r="G21" s="6" t="s">
        <v>65</v>
      </c>
      <c r="H21" s="13">
        <v>373264</v>
      </c>
      <c r="I21" s="6" t="s">
        <v>67</v>
      </c>
      <c r="J21" s="7">
        <v>135.94999999999999</v>
      </c>
      <c r="K21" s="7">
        <v>405</v>
      </c>
      <c r="L21" s="2" t="s">
        <v>63</v>
      </c>
      <c r="M21" s="5" t="s">
        <v>110</v>
      </c>
      <c r="N21" s="78">
        <v>4.04</v>
      </c>
      <c r="O21" s="71" t="s">
        <v>89</v>
      </c>
      <c r="P21" s="71"/>
      <c r="Q21" s="13">
        <v>1100389</v>
      </c>
      <c r="R21" s="72"/>
    </row>
    <row r="22" spans="1:18" s="1" customFormat="1" ht="20.25">
      <c r="A22" s="159"/>
      <c r="B22" s="160"/>
      <c r="C22" s="161"/>
      <c r="D22" s="161"/>
      <c r="E22" s="161"/>
      <c r="F22" s="162"/>
      <c r="G22" s="162"/>
      <c r="H22" s="163"/>
      <c r="I22" s="162"/>
      <c r="J22" s="164"/>
      <c r="K22" s="164"/>
      <c r="L22" s="32"/>
      <c r="M22" s="165"/>
      <c r="N22" s="166"/>
      <c r="O22" s="167"/>
      <c r="P22" s="167"/>
      <c r="Q22" s="163"/>
    </row>
    <row r="23" spans="1:18" ht="27.75">
      <c r="A23" s="84"/>
      <c r="B23" s="85"/>
      <c r="C23" s="26"/>
      <c r="D23" s="26"/>
      <c r="E23" s="26"/>
      <c r="F23" s="86"/>
      <c r="G23" s="211" t="s">
        <v>13</v>
      </c>
      <c r="H23" s="53">
        <f>SUM(H14:H22)</f>
        <v>4139004</v>
      </c>
      <c r="I23" s="54"/>
      <c r="J23" s="55">
        <f>SUM(J14:J22)</f>
        <v>3586.1599999999994</v>
      </c>
      <c r="K23" s="55">
        <f>SUM(K14:K22)</f>
        <v>405</v>
      </c>
      <c r="L23" s="32"/>
      <c r="M23" s="92"/>
      <c r="N23" s="93"/>
      <c r="O23" s="96" t="s">
        <v>52</v>
      </c>
      <c r="P23" s="97"/>
      <c r="Q23" s="94">
        <f>SUM(Q14:Q22)</f>
        <v>6299063</v>
      </c>
      <c r="R23" s="98">
        <f>SUM(R14:R22)</f>
        <v>0</v>
      </c>
    </row>
    <row r="24" spans="1:18" ht="18.75" thickBot="1">
      <c r="A24" s="84"/>
      <c r="B24" s="85"/>
      <c r="C24" s="26"/>
      <c r="D24" s="26"/>
      <c r="E24" s="26"/>
      <c r="F24" s="86"/>
      <c r="G24" s="87"/>
      <c r="H24" s="88"/>
      <c r="I24" s="89"/>
      <c r="J24" s="91"/>
      <c r="K24" s="91"/>
      <c r="L24" s="90"/>
      <c r="M24" s="90"/>
      <c r="N24" s="90"/>
      <c r="O24" s="232"/>
      <c r="P24" s="232"/>
      <c r="Q24" s="233"/>
      <c r="R24" s="232"/>
    </row>
    <row r="25" spans="1:18" ht="18.75" customHeight="1">
      <c r="A25" s="254" t="s">
        <v>68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6"/>
      <c r="O25" s="277" t="s">
        <v>47</v>
      </c>
      <c r="P25" s="278"/>
      <c r="Q25" s="278"/>
      <c r="R25" s="279"/>
    </row>
    <row r="26" spans="1:18" s="1" customFormat="1" ht="11.25" customHeight="1" thickBot="1">
      <c r="A26" s="252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7"/>
      <c r="N26"/>
      <c r="O26" s="280"/>
      <c r="P26" s="281"/>
      <c r="Q26" s="281"/>
      <c r="R26" s="282"/>
    </row>
    <row r="27" spans="1:18" s="1" customFormat="1">
      <c r="A27" s="237" t="s">
        <v>0</v>
      </c>
      <c r="B27" s="285" t="s">
        <v>1</v>
      </c>
      <c r="C27" s="237" t="s">
        <v>2</v>
      </c>
      <c r="D27" s="237" t="s">
        <v>3</v>
      </c>
      <c r="E27" s="237" t="s">
        <v>4</v>
      </c>
      <c r="F27" s="237" t="s">
        <v>5</v>
      </c>
      <c r="G27" s="237" t="s">
        <v>6</v>
      </c>
      <c r="H27" s="237" t="s">
        <v>7</v>
      </c>
      <c r="I27" s="237" t="s">
        <v>8</v>
      </c>
      <c r="J27" s="237" t="s">
        <v>11</v>
      </c>
      <c r="K27" s="245" t="s">
        <v>19</v>
      </c>
      <c r="L27" s="237" t="s">
        <v>9</v>
      </c>
      <c r="M27" s="234" t="s">
        <v>10</v>
      </c>
      <c r="N27"/>
      <c r="O27" s="241" t="s">
        <v>48</v>
      </c>
      <c r="P27" s="241" t="s">
        <v>49</v>
      </c>
      <c r="Q27" s="241" t="s">
        <v>50</v>
      </c>
      <c r="R27" s="241" t="s">
        <v>51</v>
      </c>
    </row>
    <row r="28" spans="1:18" s="1" customFormat="1" ht="30" customHeight="1">
      <c r="A28" s="237"/>
      <c r="B28" s="285"/>
      <c r="C28" s="237"/>
      <c r="D28" s="237"/>
      <c r="E28" s="237"/>
      <c r="F28" s="238"/>
      <c r="G28" s="238"/>
      <c r="H28" s="238"/>
      <c r="I28" s="238"/>
      <c r="J28" s="238"/>
      <c r="K28" s="237"/>
      <c r="L28" s="238"/>
      <c r="M28" s="235"/>
      <c r="N28"/>
      <c r="O28" s="242"/>
      <c r="P28" s="242"/>
      <c r="Q28" s="242"/>
      <c r="R28" s="242"/>
    </row>
    <row r="29" spans="1:18" s="1" customFormat="1" ht="1.5" customHeight="1" thickBot="1">
      <c r="A29" s="243"/>
      <c r="B29" s="286"/>
      <c r="C29" s="243"/>
      <c r="D29" s="243"/>
      <c r="E29" s="243"/>
      <c r="F29" s="239"/>
      <c r="G29" s="239"/>
      <c r="H29" s="239"/>
      <c r="I29" s="239"/>
      <c r="J29" s="239"/>
      <c r="K29" s="243"/>
      <c r="L29" s="239"/>
      <c r="M29" s="236"/>
      <c r="N29"/>
      <c r="O29" s="242"/>
      <c r="P29" s="242"/>
      <c r="Q29" s="242"/>
      <c r="R29" s="242"/>
    </row>
    <row r="30" spans="1:18" s="1" customFormat="1" ht="43.9" customHeight="1">
      <c r="A30" s="79">
        <v>100</v>
      </c>
      <c r="B30" s="10" t="s">
        <v>83</v>
      </c>
      <c r="C30" s="3" t="s">
        <v>84</v>
      </c>
      <c r="D30" s="3" t="s">
        <v>85</v>
      </c>
      <c r="E30" s="3" t="s">
        <v>86</v>
      </c>
      <c r="F30" s="5" t="s">
        <v>66</v>
      </c>
      <c r="G30" s="6" t="s">
        <v>65</v>
      </c>
      <c r="H30" s="14">
        <v>205233</v>
      </c>
      <c r="I30" s="6" t="s">
        <v>87</v>
      </c>
      <c r="J30" s="7">
        <v>157.9</v>
      </c>
      <c r="K30" s="7">
        <v>348</v>
      </c>
      <c r="L30" s="2" t="s">
        <v>63</v>
      </c>
      <c r="M30" s="5" t="s">
        <v>88</v>
      </c>
      <c r="N30"/>
      <c r="O30" s="77" t="s">
        <v>89</v>
      </c>
      <c r="P30" s="77"/>
      <c r="Q30" s="13">
        <v>574277</v>
      </c>
      <c r="R30" s="72">
        <v>0</v>
      </c>
    </row>
    <row r="31" spans="1:18" s="1" customFormat="1" ht="45" customHeight="1">
      <c r="A31" s="79">
        <v>101</v>
      </c>
      <c r="B31" s="10" t="s">
        <v>90</v>
      </c>
      <c r="C31" s="3" t="s">
        <v>91</v>
      </c>
      <c r="D31" s="3" t="s">
        <v>92</v>
      </c>
      <c r="E31" s="4" t="s">
        <v>93</v>
      </c>
      <c r="F31" s="5" t="s">
        <v>66</v>
      </c>
      <c r="G31" s="11" t="s">
        <v>94</v>
      </c>
      <c r="H31" s="14">
        <v>1856872</v>
      </c>
      <c r="I31" s="81" t="s">
        <v>87</v>
      </c>
      <c r="J31" s="7">
        <v>850.84</v>
      </c>
      <c r="K31" s="73">
        <v>1513</v>
      </c>
      <c r="L31" s="2" t="s">
        <v>95</v>
      </c>
      <c r="M31" s="5" t="s">
        <v>96</v>
      </c>
      <c r="N31"/>
      <c r="O31" s="77"/>
      <c r="P31" s="77" t="s">
        <v>89</v>
      </c>
      <c r="Q31" s="13"/>
      <c r="R31" s="72">
        <v>0</v>
      </c>
    </row>
    <row r="32" spans="1:18" s="1" customFormat="1" ht="44.45" customHeight="1">
      <c r="A32" s="79">
        <v>102</v>
      </c>
      <c r="B32" s="10" t="s">
        <v>97</v>
      </c>
      <c r="C32" s="3" t="s">
        <v>98</v>
      </c>
      <c r="D32" s="3" t="s">
        <v>99</v>
      </c>
      <c r="E32" s="4" t="s">
        <v>100</v>
      </c>
      <c r="F32" s="5" t="s">
        <v>66</v>
      </c>
      <c r="G32" s="11" t="s">
        <v>101</v>
      </c>
      <c r="H32" s="14">
        <v>51517</v>
      </c>
      <c r="I32" s="81" t="s">
        <v>87</v>
      </c>
      <c r="J32" s="7">
        <v>236.29</v>
      </c>
      <c r="K32" s="73">
        <v>514.48</v>
      </c>
      <c r="L32" s="2" t="s">
        <v>95</v>
      </c>
      <c r="M32" s="5" t="s">
        <v>96</v>
      </c>
      <c r="N32"/>
      <c r="O32" s="77"/>
      <c r="P32" s="77" t="s">
        <v>89</v>
      </c>
      <c r="Q32" s="13"/>
      <c r="R32" s="72"/>
    </row>
    <row r="33" spans="1:18" s="1" customFormat="1" ht="52.9" customHeight="1">
      <c r="A33" s="79">
        <v>103</v>
      </c>
      <c r="B33" s="10" t="s">
        <v>97</v>
      </c>
      <c r="C33" s="3" t="s">
        <v>102</v>
      </c>
      <c r="D33" s="80" t="s">
        <v>103</v>
      </c>
      <c r="E33" s="3" t="s">
        <v>104</v>
      </c>
      <c r="F33" s="5" t="s">
        <v>66</v>
      </c>
      <c r="G33" s="11" t="s">
        <v>65</v>
      </c>
      <c r="H33" s="14">
        <v>289364</v>
      </c>
      <c r="I33" s="6" t="s">
        <v>87</v>
      </c>
      <c r="J33" s="7">
        <v>176.62</v>
      </c>
      <c r="K33" s="8">
        <v>331</v>
      </c>
      <c r="L33" s="2" t="s">
        <v>95</v>
      </c>
      <c r="M33" s="5" t="s">
        <v>96</v>
      </c>
      <c r="N33"/>
      <c r="O33" s="77" t="s">
        <v>89</v>
      </c>
      <c r="P33" s="77"/>
      <c r="Q33" s="13">
        <v>436019</v>
      </c>
      <c r="R33" s="72">
        <v>0</v>
      </c>
    </row>
    <row r="34" spans="1:18" s="1" customFormat="1" ht="51" customHeight="1">
      <c r="A34" s="79">
        <v>104</v>
      </c>
      <c r="B34" s="10" t="s">
        <v>97</v>
      </c>
      <c r="C34" s="3" t="s">
        <v>105</v>
      </c>
      <c r="D34" s="80" t="s">
        <v>106</v>
      </c>
      <c r="E34" s="3" t="s">
        <v>107</v>
      </c>
      <c r="F34" s="5" t="s">
        <v>66</v>
      </c>
      <c r="G34" s="11" t="s">
        <v>108</v>
      </c>
      <c r="H34" s="14">
        <v>119025</v>
      </c>
      <c r="I34" s="6" t="s">
        <v>109</v>
      </c>
      <c r="J34" s="7">
        <v>30.75</v>
      </c>
      <c r="K34" s="8">
        <v>1098</v>
      </c>
      <c r="L34" s="2" t="s">
        <v>63</v>
      </c>
      <c r="M34" s="5" t="s">
        <v>110</v>
      </c>
      <c r="N34"/>
      <c r="O34" s="77"/>
      <c r="P34" s="77" t="s">
        <v>89</v>
      </c>
      <c r="Q34" s="13"/>
      <c r="R34" s="72"/>
    </row>
    <row r="35" spans="1:18" s="1" customFormat="1" ht="51" customHeight="1">
      <c r="A35" s="79">
        <v>105</v>
      </c>
      <c r="B35" s="10" t="s">
        <v>111</v>
      </c>
      <c r="C35" s="3" t="s">
        <v>140</v>
      </c>
      <c r="D35" s="80" t="s">
        <v>141</v>
      </c>
      <c r="E35" s="3" t="s">
        <v>142</v>
      </c>
      <c r="F35" s="5" t="s">
        <v>66</v>
      </c>
      <c r="G35" s="11" t="s">
        <v>65</v>
      </c>
      <c r="H35" s="14">
        <v>176523</v>
      </c>
      <c r="I35" s="6" t="s">
        <v>87</v>
      </c>
      <c r="J35" s="7"/>
      <c r="K35" s="8"/>
      <c r="L35" s="2" t="s">
        <v>63</v>
      </c>
      <c r="M35" s="5" t="s">
        <v>143</v>
      </c>
      <c r="N35"/>
      <c r="O35" s="77"/>
      <c r="P35" s="77" t="s">
        <v>89</v>
      </c>
      <c r="Q35" s="13"/>
      <c r="R35" s="72"/>
    </row>
    <row r="36" spans="1:18" s="1" customFormat="1" ht="51" customHeight="1">
      <c r="A36" s="79">
        <v>106</v>
      </c>
      <c r="B36" s="10" t="s">
        <v>111</v>
      </c>
      <c r="C36" s="3" t="s">
        <v>144</v>
      </c>
      <c r="D36" s="80" t="s">
        <v>145</v>
      </c>
      <c r="E36" s="3" t="s">
        <v>146</v>
      </c>
      <c r="F36" s="5" t="s">
        <v>147</v>
      </c>
      <c r="G36" s="11" t="s">
        <v>148</v>
      </c>
      <c r="H36" s="14">
        <v>473924</v>
      </c>
      <c r="I36" s="6" t="s">
        <v>87</v>
      </c>
      <c r="J36" s="7">
        <v>47.81</v>
      </c>
      <c r="K36" s="8">
        <v>1595</v>
      </c>
      <c r="L36" s="2" t="s">
        <v>95</v>
      </c>
      <c r="M36" s="5" t="s">
        <v>96</v>
      </c>
      <c r="N36"/>
      <c r="O36" s="77" t="s">
        <v>89</v>
      </c>
      <c r="P36" s="77"/>
      <c r="Q36" s="13">
        <v>963107</v>
      </c>
      <c r="R36" s="72"/>
    </row>
    <row r="37" spans="1:18" s="1" customFormat="1" ht="48" customHeight="1">
      <c r="A37" s="79">
        <v>107</v>
      </c>
      <c r="B37" s="10" t="s">
        <v>111</v>
      </c>
      <c r="C37" s="3" t="s">
        <v>152</v>
      </c>
      <c r="D37" s="3" t="s">
        <v>151</v>
      </c>
      <c r="E37" s="3" t="s">
        <v>150</v>
      </c>
      <c r="F37" s="5" t="s">
        <v>66</v>
      </c>
      <c r="G37" s="11" t="s">
        <v>149</v>
      </c>
      <c r="H37" s="14">
        <v>188644</v>
      </c>
      <c r="I37" s="6" t="s">
        <v>87</v>
      </c>
      <c r="J37" s="7">
        <v>27.78</v>
      </c>
      <c r="K37" s="8">
        <v>1517</v>
      </c>
      <c r="L37" s="2" t="s">
        <v>63</v>
      </c>
      <c r="M37" s="5" t="s">
        <v>88</v>
      </c>
      <c r="N37"/>
      <c r="O37" s="77" t="s">
        <v>89</v>
      </c>
      <c r="P37" s="77"/>
      <c r="Q37" s="13">
        <v>138326</v>
      </c>
      <c r="R37" s="72">
        <v>0</v>
      </c>
    </row>
    <row r="38" spans="1:18" s="1" customFormat="1" ht="51" customHeight="1">
      <c r="A38" s="79">
        <v>108</v>
      </c>
      <c r="B38" s="10" t="s">
        <v>153</v>
      </c>
      <c r="C38" s="3" t="s">
        <v>154</v>
      </c>
      <c r="D38" s="3" t="s">
        <v>155</v>
      </c>
      <c r="E38" s="3" t="s">
        <v>157</v>
      </c>
      <c r="F38" s="6" t="s">
        <v>66</v>
      </c>
      <c r="G38" s="11" t="s">
        <v>156</v>
      </c>
      <c r="H38" s="14">
        <v>85829</v>
      </c>
      <c r="I38" s="6" t="s">
        <v>109</v>
      </c>
      <c r="J38" s="7">
        <v>33.97</v>
      </c>
      <c r="K38" s="74"/>
      <c r="L38" s="2" t="s">
        <v>63</v>
      </c>
      <c r="M38" s="5" t="s">
        <v>64</v>
      </c>
      <c r="N38"/>
      <c r="O38" s="77"/>
      <c r="P38" s="77" t="s">
        <v>89</v>
      </c>
      <c r="Q38" s="13"/>
      <c r="R38" s="72">
        <v>0</v>
      </c>
    </row>
    <row r="39" spans="1:18" s="1" customFormat="1" ht="52.9" customHeight="1">
      <c r="A39" s="79">
        <v>109</v>
      </c>
      <c r="B39" s="10" t="s">
        <v>153</v>
      </c>
      <c r="C39" s="3" t="s">
        <v>158</v>
      </c>
      <c r="D39" s="3" t="s">
        <v>159</v>
      </c>
      <c r="E39" s="3" t="s">
        <v>160</v>
      </c>
      <c r="F39" s="6" t="s">
        <v>66</v>
      </c>
      <c r="G39" s="11" t="s">
        <v>65</v>
      </c>
      <c r="H39" s="14">
        <v>130691</v>
      </c>
      <c r="I39" s="6" t="s">
        <v>87</v>
      </c>
      <c r="J39" s="7">
        <v>47.6</v>
      </c>
      <c r="K39" s="74">
        <v>192.5</v>
      </c>
      <c r="L39" s="2" t="s">
        <v>63</v>
      </c>
      <c r="M39" s="5" t="s">
        <v>161</v>
      </c>
      <c r="N39"/>
      <c r="O39" s="77" t="s">
        <v>89</v>
      </c>
      <c r="P39" s="77"/>
      <c r="Q39" s="13">
        <v>549854</v>
      </c>
      <c r="R39" s="72"/>
    </row>
    <row r="40" spans="1:18" s="1" customFormat="1" ht="20.25">
      <c r="A40" s="159"/>
      <c r="B40" s="168"/>
      <c r="C40" s="161"/>
      <c r="D40" s="161"/>
      <c r="E40" s="161"/>
      <c r="F40" s="162"/>
      <c r="G40" s="169"/>
      <c r="H40" s="170"/>
      <c r="I40" s="162"/>
      <c r="J40" s="164"/>
      <c r="K40" s="171"/>
      <c r="L40" s="32"/>
      <c r="M40" s="165"/>
      <c r="N40"/>
      <c r="O40" s="172"/>
      <c r="P40" s="172"/>
      <c r="Q40" s="163"/>
    </row>
    <row r="41" spans="1:18" ht="20.25" customHeight="1">
      <c r="A41" s="9"/>
      <c r="B41" s="9"/>
      <c r="C41" s="9"/>
      <c r="D41" s="9"/>
      <c r="E41" s="9"/>
      <c r="F41" s="9"/>
      <c r="G41" s="211" t="s">
        <v>13</v>
      </c>
      <c r="H41" s="53">
        <f>SUM(H30:H40)</f>
        <v>3577622</v>
      </c>
      <c r="I41" s="54"/>
      <c r="J41" s="55">
        <f>SUM(J30:J40)</f>
        <v>1609.56</v>
      </c>
      <c r="K41" s="55">
        <f>SUM(K30:K40)</f>
        <v>7108.98</v>
      </c>
      <c r="L41" s="9"/>
      <c r="M41" s="9"/>
      <c r="O41" s="95" t="s">
        <v>52</v>
      </c>
      <c r="P41" s="95"/>
      <c r="Q41" s="53">
        <f>SUM(Q30:Q40)</f>
        <v>2661583</v>
      </c>
      <c r="R41" s="54">
        <f>SUM(R30:R40)</f>
        <v>0</v>
      </c>
    </row>
    <row r="42" spans="1:18" ht="16.5" customHeight="1" thickBot="1">
      <c r="A42" s="9"/>
      <c r="B42" s="9"/>
      <c r="C42" s="9"/>
      <c r="D42" s="9"/>
      <c r="E42" s="9"/>
      <c r="F42" s="9"/>
      <c r="G42" s="155"/>
      <c r="H42" s="193"/>
      <c r="I42" s="194"/>
      <c r="J42" s="195"/>
      <c r="K42" s="195"/>
      <c r="L42" s="9"/>
      <c r="M42" s="9"/>
      <c r="O42" s="212"/>
      <c r="P42" s="212"/>
      <c r="Q42" s="193"/>
      <c r="R42" s="194"/>
    </row>
    <row r="43" spans="1:18" ht="25.15" customHeight="1" thickBot="1">
      <c r="A43" s="209" t="s">
        <v>62</v>
      </c>
      <c r="B43" s="210"/>
      <c r="C43" s="210"/>
      <c r="D43" s="105"/>
      <c r="E43" s="105"/>
      <c r="F43" s="105"/>
      <c r="G43" s="106"/>
      <c r="H43" s="107"/>
      <c r="I43" s="105"/>
      <c r="J43" s="108"/>
      <c r="K43" s="108"/>
      <c r="L43" s="125"/>
      <c r="M43" s="100"/>
      <c r="N43" s="70"/>
      <c r="O43" s="244"/>
      <c r="P43" s="244"/>
      <c r="Q43" s="244"/>
      <c r="R43" s="244"/>
    </row>
    <row r="44" spans="1:18" ht="33" customHeight="1" thickBot="1">
      <c r="A44" s="109" t="s">
        <v>60</v>
      </c>
      <c r="B44" s="110" t="s">
        <v>58</v>
      </c>
      <c r="C44" s="111" t="s">
        <v>2</v>
      </c>
      <c r="D44" s="111" t="s">
        <v>3</v>
      </c>
      <c r="E44" s="111" t="s">
        <v>4</v>
      </c>
      <c r="F44" s="111" t="s">
        <v>5</v>
      </c>
      <c r="G44" s="112" t="s">
        <v>6</v>
      </c>
      <c r="H44" s="113" t="s">
        <v>7</v>
      </c>
      <c r="I44" s="114" t="s">
        <v>8</v>
      </c>
      <c r="J44" s="115" t="s">
        <v>59</v>
      </c>
      <c r="K44" s="124" t="s">
        <v>9</v>
      </c>
      <c r="L44" s="126" t="s">
        <v>61</v>
      </c>
      <c r="M44" s="9"/>
      <c r="O44" s="213"/>
      <c r="P44" s="213"/>
      <c r="Q44" s="213"/>
      <c r="R44" s="213"/>
    </row>
    <row r="45" spans="1:18" ht="15.75">
      <c r="A45" s="201"/>
      <c r="B45" s="196"/>
      <c r="C45" s="202"/>
      <c r="D45" s="202"/>
      <c r="E45" s="202"/>
      <c r="F45" s="202"/>
      <c r="G45" s="203"/>
      <c r="H45" s="204"/>
      <c r="I45" s="205"/>
      <c r="J45" s="206"/>
      <c r="K45" s="207"/>
      <c r="L45" s="126"/>
      <c r="O45" s="213"/>
      <c r="P45" s="213"/>
      <c r="Q45" s="163"/>
      <c r="R45" s="214"/>
    </row>
    <row r="46" spans="1:18" ht="51">
      <c r="A46" s="116">
        <v>2</v>
      </c>
      <c r="B46" s="117" t="s">
        <v>153</v>
      </c>
      <c r="C46" s="118" t="s">
        <v>184</v>
      </c>
      <c r="D46" s="118" t="s">
        <v>180</v>
      </c>
      <c r="E46" s="118" t="s">
        <v>181</v>
      </c>
      <c r="F46" s="101" t="s">
        <v>21</v>
      </c>
      <c r="G46" s="146" t="s">
        <v>65</v>
      </c>
      <c r="H46" s="119">
        <v>263578</v>
      </c>
      <c r="I46" s="127" t="s">
        <v>183</v>
      </c>
      <c r="J46" s="120">
        <v>96</v>
      </c>
      <c r="K46" s="208" t="s">
        <v>185</v>
      </c>
      <c r="L46" s="6" t="s">
        <v>16</v>
      </c>
      <c r="O46" s="213"/>
      <c r="P46" s="213"/>
      <c r="Q46" s="163"/>
      <c r="R46" s="214"/>
    </row>
    <row r="47" spans="1:18" ht="20.25">
      <c r="A47" s="215"/>
      <c r="B47" s="216"/>
      <c r="C47" s="217"/>
      <c r="D47" s="217"/>
      <c r="E47" s="217"/>
      <c r="F47" s="24"/>
      <c r="G47" s="197"/>
      <c r="H47" s="219"/>
      <c r="I47" s="220"/>
      <c r="J47" s="221"/>
      <c r="K47" s="218"/>
      <c r="L47" s="162"/>
      <c r="O47" s="213"/>
      <c r="P47" s="213"/>
      <c r="Q47" s="163"/>
      <c r="R47" s="214"/>
    </row>
    <row r="48" spans="1:18" ht="27.75">
      <c r="A48" s="57"/>
      <c r="B48" s="57"/>
      <c r="C48" s="57"/>
      <c r="D48" s="57"/>
      <c r="E48" s="57"/>
      <c r="F48" s="57"/>
      <c r="G48" s="211" t="s">
        <v>13</v>
      </c>
      <c r="H48" s="222">
        <f>SUM(H45:H46)</f>
        <v>263578</v>
      </c>
      <c r="I48" s="102"/>
      <c r="J48" s="103">
        <f>SUM(J45:J46)</f>
        <v>96</v>
      </c>
      <c r="K48" s="313"/>
      <c r="L48" s="57"/>
      <c r="O48" s="212"/>
      <c r="P48" s="212"/>
      <c r="Q48" s="193"/>
      <c r="R48" s="194"/>
    </row>
    <row r="49" spans="1:70" ht="27.75">
      <c r="A49" s="57"/>
      <c r="B49" s="57"/>
      <c r="C49" s="57"/>
      <c r="D49" s="57"/>
      <c r="E49" s="57"/>
      <c r="F49" s="57"/>
      <c r="G49" s="314"/>
      <c r="H49" s="315"/>
      <c r="I49" s="316"/>
      <c r="J49" s="317"/>
      <c r="K49" s="313"/>
      <c r="L49" s="57"/>
      <c r="O49" s="212"/>
      <c r="P49" s="212"/>
      <c r="Q49" s="193"/>
      <c r="R49" s="194"/>
    </row>
    <row r="50" spans="1:70" ht="27.75">
      <c r="A50" s="57"/>
      <c r="B50" s="57"/>
      <c r="C50" s="57"/>
      <c r="D50" s="57"/>
      <c r="E50" s="57"/>
      <c r="F50" s="57"/>
      <c r="G50" s="314"/>
      <c r="H50" s="315"/>
      <c r="I50" s="316"/>
      <c r="J50" s="317"/>
      <c r="K50" s="313"/>
      <c r="L50" s="57"/>
      <c r="O50" s="212"/>
      <c r="P50" s="212"/>
      <c r="Q50" s="193"/>
      <c r="R50" s="194"/>
    </row>
    <row r="51" spans="1:70" ht="27.75">
      <c r="A51" s="57"/>
      <c r="B51" s="57"/>
      <c r="C51" s="57"/>
      <c r="D51" s="57"/>
      <c r="E51" s="57"/>
      <c r="F51" s="57"/>
      <c r="G51" s="314"/>
      <c r="H51" s="315"/>
      <c r="I51" s="316"/>
      <c r="J51" s="317"/>
      <c r="K51" s="313"/>
      <c r="L51" s="57"/>
      <c r="O51" s="212"/>
      <c r="P51" s="212"/>
      <c r="Q51" s="193"/>
      <c r="R51" s="194"/>
    </row>
    <row r="52" spans="1:70" ht="15" customHeight="1" thickBot="1">
      <c r="A52" s="57"/>
      <c r="B52" s="57"/>
      <c r="C52" s="57"/>
      <c r="D52" s="57"/>
      <c r="E52" s="57"/>
      <c r="F52" s="57"/>
      <c r="G52" s="151"/>
      <c r="H52" s="198"/>
      <c r="I52" s="191"/>
      <c r="J52" s="192"/>
      <c r="K52" s="83"/>
      <c r="L52" s="57"/>
      <c r="O52" s="212"/>
      <c r="P52" s="212"/>
      <c r="Q52" s="193"/>
      <c r="R52" s="194"/>
    </row>
    <row r="53" spans="1:70" s="21" customFormat="1" ht="31.15" customHeight="1" thickBot="1">
      <c r="A53" s="265" t="s">
        <v>182</v>
      </c>
      <c r="B53" s="266"/>
      <c r="C53" s="266"/>
      <c r="D53" s="130"/>
      <c r="E53" s="130"/>
      <c r="F53" s="130"/>
      <c r="G53" s="131"/>
      <c r="H53" s="130"/>
      <c r="I53" s="132"/>
      <c r="J53" s="132"/>
      <c r="K53" s="132"/>
      <c r="L53" s="132"/>
      <c r="M53" s="133"/>
    </row>
    <row r="54" spans="1:70" ht="30.75">
      <c r="A54" s="181" t="s">
        <v>69</v>
      </c>
      <c r="B54" s="182" t="s">
        <v>70</v>
      </c>
      <c r="C54" s="183" t="s">
        <v>71</v>
      </c>
      <c r="D54" s="183" t="s">
        <v>72</v>
      </c>
      <c r="E54" s="183" t="s">
        <v>73</v>
      </c>
      <c r="F54" s="181" t="s">
        <v>74</v>
      </c>
      <c r="G54" s="184" t="s">
        <v>75</v>
      </c>
      <c r="H54" s="134" t="s">
        <v>7</v>
      </c>
      <c r="I54" s="185" t="s">
        <v>76</v>
      </c>
      <c r="J54" s="185" t="s">
        <v>77</v>
      </c>
      <c r="K54" s="185" t="s">
        <v>78</v>
      </c>
      <c r="L54" s="186" t="s">
        <v>79</v>
      </c>
      <c r="M54" s="199" t="s">
        <v>61</v>
      </c>
    </row>
    <row r="55" spans="1:70" ht="25.9" customHeight="1">
      <c r="A55" s="200">
        <v>12</v>
      </c>
      <c r="B55" s="158" t="s">
        <v>97</v>
      </c>
      <c r="C55" s="129" t="s">
        <v>162</v>
      </c>
      <c r="D55" s="135" t="s">
        <v>163</v>
      </c>
      <c r="E55" s="135" t="s">
        <v>164</v>
      </c>
      <c r="F55" s="136" t="s">
        <v>66</v>
      </c>
      <c r="G55" s="180" t="s">
        <v>65</v>
      </c>
      <c r="H55" s="223">
        <v>158193</v>
      </c>
      <c r="I55" s="137" t="s">
        <v>67</v>
      </c>
      <c r="J55" s="137">
        <v>308.18</v>
      </c>
      <c r="K55" s="137">
        <v>410.4</v>
      </c>
      <c r="L55" s="138" t="s">
        <v>63</v>
      </c>
      <c r="M55" s="137" t="s">
        <v>20</v>
      </c>
    </row>
    <row r="56" spans="1:70" ht="12" customHeight="1" thickBot="1">
      <c r="A56" s="173"/>
      <c r="B56" s="174"/>
      <c r="C56" s="57"/>
      <c r="D56" s="175"/>
      <c r="E56" s="175"/>
      <c r="F56" s="176"/>
      <c r="G56" s="177"/>
      <c r="H56" s="178"/>
      <c r="I56" s="179"/>
      <c r="J56" s="179"/>
      <c r="K56" s="179"/>
      <c r="L56" s="179"/>
      <c r="M56" s="179"/>
    </row>
    <row r="57" spans="1:70" s="147" customFormat="1" ht="23.25" customHeight="1" thickBot="1">
      <c r="A57" s="140"/>
      <c r="B57" s="141"/>
      <c r="C57" s="141"/>
      <c r="D57" s="142"/>
      <c r="E57" s="142"/>
      <c r="F57" s="143"/>
      <c r="G57" s="211" t="s">
        <v>13</v>
      </c>
      <c r="H57" s="225">
        <v>158193</v>
      </c>
      <c r="I57" s="224"/>
      <c r="J57" s="148">
        <v>168.6</v>
      </c>
      <c r="K57" s="148" t="s">
        <v>80</v>
      </c>
      <c r="L57" s="144"/>
      <c r="M57" s="144"/>
      <c r="N57" s="145"/>
      <c r="O57" s="212"/>
      <c r="P57" s="230"/>
      <c r="Q57" s="231"/>
      <c r="R57" s="230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</row>
    <row r="58" spans="1:70" s="147" customFormat="1" ht="15.75" customHeight="1" thickBot="1">
      <c r="A58" s="140"/>
      <c r="B58" s="141"/>
      <c r="C58" s="141"/>
      <c r="D58" s="142"/>
      <c r="E58" s="142"/>
      <c r="F58" s="143"/>
      <c r="G58" s="187"/>
      <c r="H58" s="188"/>
      <c r="I58" s="189"/>
      <c r="J58" s="144"/>
      <c r="K58" s="144"/>
      <c r="L58" s="144"/>
      <c r="M58" s="144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</row>
    <row r="59" spans="1:70" ht="28.5" thickBot="1">
      <c r="A59" s="240"/>
      <c r="B59" s="240"/>
      <c r="G59" s="211" t="s">
        <v>56</v>
      </c>
      <c r="H59" s="121">
        <f>SUM(H23,H41,H57)</f>
        <v>7874819</v>
      </c>
      <c r="I59" s="102"/>
      <c r="J59" s="103">
        <f>SUM(J23,J41,J57)</f>
        <v>5364.32</v>
      </c>
      <c r="K59" s="122">
        <f>SUM(K23,K41,K57)</f>
        <v>7513.98</v>
      </c>
      <c r="N59" s="104"/>
      <c r="O59" s="228" t="s">
        <v>52</v>
      </c>
      <c r="P59" s="227"/>
      <c r="Q59" s="229">
        <f>SUM(Q23,Q41)</f>
        <v>8960646</v>
      </c>
      <c r="R59" s="227"/>
    </row>
    <row r="60" spans="1:70" ht="12" customHeight="1">
      <c r="A60" s="139"/>
      <c r="B60" s="139"/>
      <c r="G60" s="151"/>
      <c r="H60" s="190"/>
      <c r="I60" s="191"/>
      <c r="J60" s="192"/>
      <c r="K60" s="83"/>
      <c r="N60" s="104"/>
      <c r="O60" s="104"/>
      <c r="P60" s="104"/>
      <c r="Q60" s="104"/>
      <c r="R60" s="104"/>
    </row>
    <row r="61" spans="1:70" ht="12" customHeight="1">
      <c r="A61" s="139"/>
      <c r="B61" s="139"/>
      <c r="G61" s="151"/>
      <c r="H61" s="190"/>
      <c r="I61" s="191"/>
      <c r="J61" s="192"/>
      <c r="K61" s="83"/>
      <c r="N61" s="104"/>
      <c r="O61" s="104"/>
      <c r="P61" s="104"/>
      <c r="Q61" s="104"/>
      <c r="R61" s="104"/>
    </row>
    <row r="62" spans="1:70" ht="12" customHeight="1">
      <c r="A62" s="139"/>
      <c r="B62" s="139"/>
      <c r="G62" s="151"/>
      <c r="H62" s="190"/>
      <c r="I62" s="191"/>
      <c r="J62" s="192"/>
      <c r="K62" s="83"/>
      <c r="N62" s="104"/>
      <c r="O62" s="104"/>
      <c r="P62" s="104"/>
      <c r="Q62" s="104"/>
      <c r="R62" s="104"/>
    </row>
    <row r="63" spans="1:70" ht="12" customHeight="1">
      <c r="A63" s="139"/>
      <c r="B63" s="139"/>
      <c r="G63" s="151"/>
      <c r="H63" s="190"/>
      <c r="I63" s="191"/>
      <c r="J63" s="192"/>
      <c r="K63" s="83"/>
      <c r="N63" s="104"/>
      <c r="O63" s="104"/>
      <c r="P63" s="104"/>
      <c r="Q63" s="104"/>
      <c r="R63" s="104"/>
    </row>
    <row r="64" spans="1:70" ht="12" customHeight="1">
      <c r="A64" s="139"/>
      <c r="B64" s="139"/>
      <c r="G64" s="151"/>
      <c r="H64" s="190"/>
      <c r="I64" s="191"/>
      <c r="J64" s="192"/>
      <c r="K64" s="83"/>
      <c r="N64" s="104"/>
      <c r="O64" s="104"/>
      <c r="P64" s="104"/>
      <c r="Q64" s="104"/>
      <c r="R64" s="104"/>
    </row>
    <row r="65" spans="1:18" ht="26.25">
      <c r="D65" s="128"/>
      <c r="E65" s="82" t="s">
        <v>57</v>
      </c>
      <c r="F65" s="128"/>
      <c r="G65" s="151"/>
      <c r="H65" s="152"/>
      <c r="I65" s="151"/>
      <c r="J65" s="153"/>
      <c r="K65" s="153"/>
      <c r="L65" s="154"/>
      <c r="M65" s="70"/>
      <c r="O65" s="155"/>
      <c r="P65" s="155"/>
      <c r="Q65" s="152"/>
      <c r="R65" s="156"/>
    </row>
    <row r="66" spans="1:18" ht="26.25">
      <c r="A66" s="226">
        <f ca="1">TODAY()</f>
        <v>46024</v>
      </c>
      <c r="B66" s="150"/>
      <c r="D66" s="128"/>
      <c r="E66" s="82" t="s">
        <v>53</v>
      </c>
      <c r="F66" s="128"/>
      <c r="G66" s="151"/>
      <c r="H66" s="152"/>
      <c r="I66" s="151"/>
      <c r="J66" s="153"/>
      <c r="K66" s="153"/>
      <c r="L66" s="154"/>
      <c r="M66" s="70"/>
      <c r="O66" s="155"/>
      <c r="P66" s="155"/>
      <c r="Q66" s="152"/>
      <c r="R66" s="156"/>
    </row>
    <row r="67" spans="1:18" ht="26.25">
      <c r="A67" s="157" t="s">
        <v>81</v>
      </c>
      <c r="B67" s="157"/>
      <c r="C67" s="21"/>
      <c r="D67" s="128"/>
      <c r="E67" s="82" t="s">
        <v>54</v>
      </c>
      <c r="F67" s="128"/>
    </row>
    <row r="69" spans="1:18" ht="26.25">
      <c r="D69" s="128"/>
      <c r="E69" s="82"/>
      <c r="F69" s="128"/>
    </row>
    <row r="70" spans="1:18" ht="26.25">
      <c r="D70" s="128"/>
      <c r="E70" s="82"/>
      <c r="F70" s="128"/>
    </row>
    <row r="71" spans="1:18" ht="26.25">
      <c r="D71" s="128"/>
      <c r="E71" s="82"/>
      <c r="F71" s="128"/>
    </row>
    <row r="72" spans="1:18" ht="21">
      <c r="A72" s="149"/>
      <c r="B72" s="150"/>
    </row>
    <row r="74" spans="1:18" ht="23.25">
      <c r="A74" s="157"/>
      <c r="B74" s="157"/>
    </row>
  </sheetData>
  <mergeCells count="46">
    <mergeCell ref="O25:R26"/>
    <mergeCell ref="Q27:Q29"/>
    <mergeCell ref="R27:R29"/>
    <mergeCell ref="B27:B29"/>
    <mergeCell ref="E27:E29"/>
    <mergeCell ref="B11:B13"/>
    <mergeCell ref="O3:R6"/>
    <mergeCell ref="N9:N10"/>
    <mergeCell ref="N11:N13"/>
    <mergeCell ref="O9:R10"/>
    <mergeCell ref="O11:O13"/>
    <mergeCell ref="P11:P13"/>
    <mergeCell ref="Q11:Q13"/>
    <mergeCell ref="R11:R13"/>
    <mergeCell ref="A1:M2"/>
    <mergeCell ref="A9:M10"/>
    <mergeCell ref="A25:M26"/>
    <mergeCell ref="A3:M6"/>
    <mergeCell ref="G11:G13"/>
    <mergeCell ref="H11:H13"/>
    <mergeCell ref="I11:I13"/>
    <mergeCell ref="E11:E13"/>
    <mergeCell ref="F11:F13"/>
    <mergeCell ref="J11:J13"/>
    <mergeCell ref="M11:M13"/>
    <mergeCell ref="C11:C13"/>
    <mergeCell ref="K11:K13"/>
    <mergeCell ref="L11:L13"/>
    <mergeCell ref="A11:A13"/>
    <mergeCell ref="D11:D13"/>
    <mergeCell ref="M27:M29"/>
    <mergeCell ref="I27:I29"/>
    <mergeCell ref="A59:B59"/>
    <mergeCell ref="O27:O29"/>
    <mergeCell ref="P27:P29"/>
    <mergeCell ref="A27:A29"/>
    <mergeCell ref="O43:R43"/>
    <mergeCell ref="C27:C29"/>
    <mergeCell ref="H27:H29"/>
    <mergeCell ref="L27:L29"/>
    <mergeCell ref="K27:K29"/>
    <mergeCell ref="J27:J29"/>
    <mergeCell ref="G27:G29"/>
    <mergeCell ref="D27:D29"/>
    <mergeCell ref="F27:F29"/>
    <mergeCell ref="A53:C53"/>
  </mergeCells>
  <phoneticPr fontId="32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40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"/>
  <sheetViews>
    <sheetView topLeftCell="A34" workbookViewId="0">
      <selection activeCell="E26" sqref="E26"/>
    </sheetView>
  </sheetViews>
  <sheetFormatPr baseColWidth="10" defaultRowHeight="1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/>
    <row r="3" spans="1:12" ht="28.5" thickBot="1">
      <c r="A3" s="15" t="s">
        <v>22</v>
      </c>
      <c r="B3" s="16"/>
      <c r="C3" s="16"/>
      <c r="D3" s="16"/>
      <c r="E3" s="16"/>
      <c r="F3" s="16"/>
      <c r="G3" s="17"/>
      <c r="H3" s="18"/>
      <c r="I3" s="16"/>
      <c r="J3" s="19"/>
      <c r="K3" s="16"/>
      <c r="L3" s="20"/>
    </row>
    <row r="4" spans="1:12" ht="15" customHeight="1">
      <c r="A4" s="287"/>
      <c r="B4" s="288"/>
      <c r="C4" s="37"/>
      <c r="D4" s="37"/>
      <c r="E4" s="37"/>
      <c r="F4" s="37"/>
      <c r="G4" s="38"/>
      <c r="H4" s="289" t="s">
        <v>7</v>
      </c>
      <c r="I4" s="292" t="s">
        <v>26</v>
      </c>
      <c r="J4" s="289" t="s">
        <v>23</v>
      </c>
      <c r="K4" s="292" t="s">
        <v>9</v>
      </c>
      <c r="L4" s="289" t="s">
        <v>10</v>
      </c>
    </row>
    <row r="5" spans="1:12" ht="11.25" customHeight="1" thickBot="1">
      <c r="A5" s="293" t="s">
        <v>24</v>
      </c>
      <c r="B5" s="294"/>
      <c r="C5" s="39" t="s">
        <v>2</v>
      </c>
      <c r="D5" s="39" t="s">
        <v>25</v>
      </c>
      <c r="E5" s="39" t="s">
        <v>4</v>
      </c>
      <c r="F5" s="39" t="s">
        <v>5</v>
      </c>
      <c r="G5" s="40" t="s">
        <v>6</v>
      </c>
      <c r="H5" s="290"/>
      <c r="I5" s="290"/>
      <c r="J5" s="290"/>
      <c r="K5" s="290"/>
      <c r="L5" s="290"/>
    </row>
    <row r="6" spans="1:12" ht="15.75" hidden="1" customHeight="1" thickBot="1">
      <c r="A6" s="295"/>
      <c r="B6" s="296"/>
      <c r="C6" s="41"/>
      <c r="D6" s="41"/>
      <c r="E6" s="41"/>
      <c r="F6" s="41"/>
      <c r="G6" s="40" t="s">
        <v>27</v>
      </c>
      <c r="H6" s="290"/>
      <c r="I6" s="290"/>
      <c r="J6" s="290"/>
      <c r="K6" s="290"/>
      <c r="L6" s="290"/>
    </row>
    <row r="7" spans="1:12">
      <c r="A7" s="42"/>
      <c r="B7" s="43"/>
      <c r="C7" s="41"/>
      <c r="D7" s="41"/>
      <c r="E7" s="41"/>
      <c r="F7" s="41"/>
      <c r="G7" s="40"/>
      <c r="H7" s="290"/>
      <c r="I7" s="290"/>
      <c r="J7" s="290"/>
      <c r="K7" s="290"/>
      <c r="L7" s="290"/>
    </row>
    <row r="8" spans="1:12">
      <c r="A8" s="44" t="s">
        <v>28</v>
      </c>
      <c r="B8" s="45" t="s">
        <v>29</v>
      </c>
      <c r="C8" s="46"/>
      <c r="D8" s="46"/>
      <c r="E8" s="46"/>
      <c r="F8" s="46"/>
      <c r="G8" s="47"/>
      <c r="H8" s="291"/>
      <c r="I8" s="291"/>
      <c r="J8" s="291"/>
      <c r="K8" s="291"/>
      <c r="L8" s="291"/>
    </row>
    <row r="9" spans="1:12">
      <c r="A9" s="297"/>
      <c r="B9" s="297"/>
      <c r="C9" s="48"/>
      <c r="D9" s="48"/>
      <c r="E9" s="48"/>
      <c r="F9" s="48"/>
      <c r="G9" s="48"/>
      <c r="H9" s="297"/>
      <c r="I9" s="297"/>
      <c r="J9" s="48"/>
      <c r="K9" s="48"/>
      <c r="L9" s="48"/>
    </row>
    <row r="10" spans="1:12">
      <c r="A10" s="34" t="s">
        <v>30</v>
      </c>
      <c r="B10" s="298">
        <v>43699</v>
      </c>
      <c r="C10" s="299" t="s">
        <v>32</v>
      </c>
      <c r="D10" s="301" t="s">
        <v>33</v>
      </c>
      <c r="E10" s="301" t="s">
        <v>34</v>
      </c>
      <c r="F10" s="302" t="s">
        <v>21</v>
      </c>
      <c r="G10" s="302" t="s">
        <v>15</v>
      </c>
      <c r="H10" s="303">
        <v>27378</v>
      </c>
      <c r="I10" s="305" t="s">
        <v>35</v>
      </c>
      <c r="J10" s="306">
        <v>980.50699999999995</v>
      </c>
      <c r="K10" s="307" t="s">
        <v>14</v>
      </c>
      <c r="L10" s="302" t="s">
        <v>20</v>
      </c>
    </row>
    <row r="11" spans="1:12">
      <c r="A11" s="34" t="s">
        <v>31</v>
      </c>
      <c r="B11" s="298"/>
      <c r="C11" s="300"/>
      <c r="D11" s="301"/>
      <c r="E11" s="301"/>
      <c r="F11" s="302"/>
      <c r="G11" s="302"/>
      <c r="H11" s="304"/>
      <c r="I11" s="305"/>
      <c r="J11" s="306"/>
      <c r="K11" s="308"/>
      <c r="L11" s="302"/>
    </row>
    <row r="12" spans="1:12">
      <c r="A12" s="34" t="s">
        <v>36</v>
      </c>
      <c r="B12" s="298">
        <v>43705</v>
      </c>
      <c r="C12" s="299" t="s">
        <v>44</v>
      </c>
      <c r="D12" s="301" t="s">
        <v>45</v>
      </c>
      <c r="E12" s="301" t="s">
        <v>38</v>
      </c>
      <c r="F12" s="302" t="s">
        <v>21</v>
      </c>
      <c r="G12" s="302" t="s">
        <v>15</v>
      </c>
      <c r="H12" s="303">
        <v>29178</v>
      </c>
      <c r="I12" s="305" t="s">
        <v>35</v>
      </c>
      <c r="J12" s="306">
        <v>1048.3399999999999</v>
      </c>
      <c r="K12" s="309" t="s">
        <v>14</v>
      </c>
      <c r="L12" s="302" t="s">
        <v>20</v>
      </c>
    </row>
    <row r="13" spans="1:12">
      <c r="A13" s="35" t="s">
        <v>37</v>
      </c>
      <c r="B13" s="298"/>
      <c r="C13" s="300"/>
      <c r="D13" s="301"/>
      <c r="E13" s="301"/>
      <c r="F13" s="302"/>
      <c r="G13" s="302"/>
      <c r="H13" s="304"/>
      <c r="I13" s="305"/>
      <c r="J13" s="306"/>
      <c r="K13" s="309"/>
      <c r="L13" s="302"/>
    </row>
    <row r="14" spans="1:12">
      <c r="A14" s="36" t="s">
        <v>39</v>
      </c>
      <c r="B14" s="298">
        <v>43706</v>
      </c>
      <c r="C14" s="299" t="s">
        <v>41</v>
      </c>
      <c r="D14" s="299" t="s">
        <v>42</v>
      </c>
      <c r="E14" s="299" t="s">
        <v>43</v>
      </c>
      <c r="F14" s="302" t="s">
        <v>21</v>
      </c>
      <c r="G14" s="302" t="s">
        <v>15</v>
      </c>
      <c r="H14" s="312">
        <v>27378</v>
      </c>
      <c r="I14" s="305" t="s">
        <v>35</v>
      </c>
      <c r="J14" s="306">
        <v>2158.1999999999998</v>
      </c>
      <c r="K14" s="309" t="s">
        <v>14</v>
      </c>
      <c r="L14" s="302" t="s">
        <v>16</v>
      </c>
    </row>
    <row r="15" spans="1:12">
      <c r="A15" s="35" t="s">
        <v>40</v>
      </c>
      <c r="B15" s="298"/>
      <c r="C15" s="300"/>
      <c r="D15" s="300"/>
      <c r="E15" s="300"/>
      <c r="F15" s="302"/>
      <c r="G15" s="302"/>
      <c r="H15" s="312"/>
      <c r="I15" s="305"/>
      <c r="J15" s="306"/>
      <c r="K15" s="309"/>
      <c r="L15" s="302"/>
    </row>
    <row r="16" spans="1:12" ht="16.5" thickBot="1">
      <c r="A16" s="26"/>
      <c r="B16" s="25"/>
      <c r="C16" s="24"/>
      <c r="D16" s="24"/>
      <c r="E16" s="24"/>
      <c r="F16" s="24"/>
      <c r="G16" s="27"/>
      <c r="H16" s="28"/>
      <c r="I16" s="29"/>
      <c r="J16" s="30"/>
      <c r="K16" s="31"/>
      <c r="L16" s="24"/>
    </row>
    <row r="17" spans="3:10" ht="29.25" thickBot="1">
      <c r="C17" s="21"/>
      <c r="D17" s="22"/>
      <c r="E17" s="12"/>
      <c r="F17" s="310" t="s">
        <v>13</v>
      </c>
      <c r="G17" s="311"/>
      <c r="H17" s="49">
        <f>SUM(H10:H11:H12:H13,H14,H15)</f>
        <v>83934</v>
      </c>
      <c r="I17" s="23"/>
      <c r="J17" s="33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0" sqref="J20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cot831imunreina10@outlook.com</cp:lastModifiedBy>
  <cp:lastPrinted>2026-01-02T18:13:30Z</cp:lastPrinted>
  <dcterms:created xsi:type="dcterms:W3CDTF">2011-04-07T12:29:15Z</dcterms:created>
  <dcterms:modified xsi:type="dcterms:W3CDTF">2026-01-02T18:14:33Z</dcterms:modified>
</cp:coreProperties>
</file>